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1860" yWindow="-120" windowWidth="14985" windowHeight="7875"/>
  </bookViews>
  <sheets>
    <sheet name="Sheet1" sheetId="8" r:id="rId1"/>
    <sheet name="2015" sheetId="6" r:id="rId2"/>
  </sheets>
  <definedNames>
    <definedName name="_xlnm.Print_Area" localSheetId="1">'2015'!$A$1:$Y$192</definedName>
    <definedName name="_xlnm.Print_Titles" localSheetId="1">'2015'!$A:$J,'2015'!$1:$3</definedName>
  </definedNames>
  <calcPr calcId="145621" fullCalcOnLoad="1"/>
</workbook>
</file>

<file path=xl/calcChain.xml><?xml version="1.0" encoding="utf-8"?>
<calcChain xmlns="http://schemas.openxmlformats.org/spreadsheetml/2006/main">
  <c r="M207" i="6" l="1"/>
  <c r="O207" i="6" s="1"/>
  <c r="M205" i="6"/>
  <c r="O205" i="6"/>
  <c r="M203" i="6"/>
  <c r="O203" i="6" s="1"/>
  <c r="M199" i="6"/>
  <c r="O199" i="6"/>
  <c r="M197" i="6"/>
  <c r="O197" i="6" s="1"/>
  <c r="O201" i="6"/>
  <c r="O40" i="6"/>
  <c r="M191" i="6"/>
  <c r="O191" i="6" s="1"/>
  <c r="M193" i="6"/>
  <c r="O193" i="6"/>
  <c r="S4" i="6"/>
  <c r="U4" i="6" s="1"/>
  <c r="S19" i="6"/>
  <c r="U19" i="6"/>
  <c r="S22" i="6"/>
  <c r="U22" i="6" s="1"/>
  <c r="S25" i="6"/>
  <c r="U25" i="6"/>
  <c r="S29" i="6"/>
  <c r="U29" i="6" s="1"/>
  <c r="S33" i="6"/>
  <c r="U33" i="6"/>
  <c r="S35" i="6"/>
  <c r="U35" i="6" s="1"/>
  <c r="S37" i="6"/>
  <c r="U37" i="6"/>
  <c r="S39" i="6"/>
  <c r="U39" i="6" s="1"/>
  <c r="S41" i="6"/>
  <c r="U41" i="6"/>
  <c r="S44" i="6"/>
  <c r="U44" i="6" s="1"/>
  <c r="S47" i="6"/>
  <c r="U47" i="6"/>
  <c r="S50" i="6"/>
  <c r="U50" i="6" s="1"/>
  <c r="S53" i="6"/>
  <c r="U53" i="6"/>
  <c r="S56" i="6"/>
  <c r="U56" i="6" s="1"/>
  <c r="S59" i="6"/>
  <c r="U59" i="6"/>
  <c r="S62" i="6"/>
  <c r="U62" i="6" s="1"/>
  <c r="S65" i="6"/>
  <c r="U65" i="6"/>
  <c r="S68" i="6"/>
  <c r="U68" i="6" s="1"/>
  <c r="S71" i="6"/>
  <c r="U71" i="6"/>
  <c r="S74" i="6"/>
  <c r="U74" i="6" s="1"/>
  <c r="S77" i="6"/>
  <c r="U77" i="6"/>
  <c r="S79" i="6"/>
  <c r="U79" i="6" s="1"/>
  <c r="S81" i="6"/>
  <c r="U81" i="6"/>
  <c r="S84" i="6"/>
  <c r="U84" i="6" s="1"/>
  <c r="S87" i="6"/>
  <c r="U87" i="6"/>
  <c r="S89" i="6"/>
  <c r="U89" i="6" s="1"/>
  <c r="S91" i="6"/>
  <c r="U91" i="6"/>
  <c r="S94" i="6"/>
  <c r="U94" i="6" s="1"/>
  <c r="S96" i="6"/>
  <c r="U96" i="6"/>
  <c r="S98" i="6"/>
  <c r="U98" i="6" s="1"/>
  <c r="S101" i="6"/>
  <c r="U101" i="6"/>
  <c r="S106" i="6"/>
  <c r="U106" i="6" s="1"/>
  <c r="S108" i="6"/>
  <c r="U108" i="6"/>
  <c r="S110" i="6"/>
  <c r="U110" i="6" s="1"/>
  <c r="S112" i="6"/>
  <c r="U112" i="6"/>
  <c r="S115" i="6"/>
  <c r="U115" i="6" s="1"/>
  <c r="S117" i="6"/>
  <c r="U117" i="6"/>
  <c r="S119" i="6"/>
  <c r="U119" i="6" s="1"/>
  <c r="S122" i="6"/>
  <c r="U122" i="6"/>
  <c r="S124" i="6"/>
  <c r="U124" i="6" s="1"/>
  <c r="S127" i="6"/>
  <c r="U127" i="6"/>
  <c r="S129" i="6"/>
  <c r="U129" i="6" s="1"/>
  <c r="S132" i="6"/>
  <c r="U132" i="6"/>
  <c r="S135" i="6"/>
  <c r="U135" i="6" s="1"/>
  <c r="S137" i="6"/>
  <c r="U137" i="6"/>
  <c r="S139" i="6"/>
  <c r="U139" i="6" s="1"/>
  <c r="S142" i="6"/>
  <c r="U142" i="6"/>
  <c r="S144" i="6"/>
  <c r="U144" i="6" s="1"/>
  <c r="S146" i="6"/>
  <c r="U146" i="6"/>
  <c r="S148" i="6"/>
  <c r="U148" i="6" s="1"/>
  <c r="S150" i="6"/>
  <c r="U150" i="6"/>
  <c r="S152" i="6"/>
  <c r="U152" i="6" s="1"/>
  <c r="S154" i="6"/>
  <c r="U154" i="6"/>
  <c r="S156" i="6"/>
  <c r="U156" i="6" s="1"/>
  <c r="S158" i="6"/>
  <c r="U158" i="6"/>
  <c r="R160" i="6"/>
  <c r="S160" i="6" s="1"/>
  <c r="U160" i="6" s="1"/>
  <c r="S162" i="6"/>
  <c r="U162" i="6"/>
  <c r="S164" i="6"/>
  <c r="U164" i="6" s="1"/>
  <c r="S166" i="6"/>
  <c r="U166" i="6"/>
  <c r="S168" i="6"/>
  <c r="U168" i="6" s="1"/>
  <c r="S170" i="6"/>
  <c r="U170" i="6"/>
  <c r="S172" i="6"/>
  <c r="U172" i="6" s="1"/>
  <c r="S174" i="6"/>
  <c r="U174" i="6"/>
  <c r="S176" i="6"/>
  <c r="U176" i="6" s="1"/>
  <c r="R178" i="6"/>
  <c r="S178" i="6"/>
  <c r="U178" i="6" s="1"/>
  <c r="S180" i="6"/>
  <c r="U180" i="6"/>
  <c r="S182" i="6"/>
  <c r="U182" i="6" s="1"/>
  <c r="S184" i="6"/>
  <c r="U184" i="6"/>
  <c r="S186" i="6"/>
  <c r="U186" i="6" s="1"/>
  <c r="R188" i="6"/>
  <c r="S188" i="6"/>
  <c r="U188" i="6"/>
  <c r="S190" i="6"/>
  <c r="U190" i="6" s="1"/>
  <c r="S192" i="6"/>
  <c r="U192" i="6"/>
  <c r="S194" i="6"/>
  <c r="U194" i="6" s="1"/>
  <c r="S196" i="6"/>
  <c r="U196" i="6"/>
  <c r="U198" i="6"/>
  <c r="S200" i="6"/>
  <c r="U200" i="6"/>
  <c r="S202" i="6"/>
  <c r="U202" i="6" s="1"/>
  <c r="S204" i="6"/>
  <c r="U204" i="6"/>
  <c r="S206" i="6"/>
  <c r="U206" i="6" s="1"/>
  <c r="N177" i="6"/>
  <c r="M177" i="6"/>
  <c r="O177" i="6"/>
  <c r="N163" i="6"/>
  <c r="M159" i="6"/>
  <c r="N159" i="6"/>
  <c r="O159" i="6" s="1"/>
  <c r="M157" i="6"/>
  <c r="N157" i="6" s="1"/>
  <c r="O157" i="6" s="1"/>
  <c r="M155" i="6"/>
  <c r="N155" i="6"/>
  <c r="M153" i="6"/>
  <c r="N153" i="6" s="1"/>
  <c r="M131" i="6"/>
  <c r="N131" i="6"/>
  <c r="O131" i="6" s="1"/>
  <c r="M130" i="6"/>
  <c r="N130" i="6" s="1"/>
  <c r="O130" i="6" s="1"/>
  <c r="M116" i="6"/>
  <c r="N116" i="6"/>
  <c r="O116" i="6" s="1"/>
  <c r="M111" i="6"/>
  <c r="N111" i="6" s="1"/>
  <c r="O111" i="6" s="1"/>
  <c r="M92" i="6"/>
  <c r="O92" i="6"/>
  <c r="M34" i="6"/>
  <c r="N34" i="6" s="1"/>
  <c r="M76" i="6"/>
  <c r="N76" i="6"/>
  <c r="O76" i="6" s="1"/>
  <c r="M73" i="6"/>
  <c r="N73" i="6" s="1"/>
  <c r="O73" i="6" s="1"/>
  <c r="M70" i="6"/>
  <c r="N70" i="6"/>
  <c r="O70" i="6" s="1"/>
  <c r="M66" i="6"/>
  <c r="N66" i="6" s="1"/>
  <c r="O66" i="6" s="1"/>
  <c r="M67" i="6"/>
  <c r="N67" i="6"/>
  <c r="O67" i="6" s="1"/>
  <c r="M58" i="6"/>
  <c r="N58" i="6" s="1"/>
  <c r="O58" i="6" s="1"/>
  <c r="M55" i="6"/>
  <c r="N55" i="6"/>
  <c r="M52" i="6"/>
  <c r="N52" i="6" s="1"/>
  <c r="O52" i="6" s="1"/>
  <c r="M49" i="6"/>
  <c r="N49" i="6"/>
  <c r="O49" i="6" s="1"/>
  <c r="M48" i="6"/>
  <c r="N48" i="6" s="1"/>
  <c r="O48" i="6" s="1"/>
  <c r="L45" i="6"/>
  <c r="M46" i="6"/>
  <c r="N46" i="6" s="1"/>
  <c r="O46" i="6" s="1"/>
  <c r="M42" i="6"/>
  <c r="N42" i="6"/>
  <c r="O42" i="6" s="1"/>
  <c r="M43" i="6"/>
  <c r="N43" i="6" s="1"/>
  <c r="M195" i="6"/>
  <c r="O195" i="6"/>
  <c r="M189" i="6"/>
  <c r="O189" i="6" s="1"/>
  <c r="M187" i="6"/>
  <c r="O187" i="6"/>
  <c r="M88" i="6"/>
  <c r="O88" i="6" s="1"/>
  <c r="M40" i="6"/>
  <c r="M136" i="6"/>
  <c r="M138" i="6"/>
  <c r="M133" i="6"/>
  <c r="O133" i="6" s="1"/>
  <c r="M134" i="6"/>
  <c r="O134" i="6" s="1"/>
  <c r="M93" i="6"/>
  <c r="O93" i="6" s="1"/>
  <c r="M85" i="6"/>
  <c r="M86" i="6"/>
  <c r="O86" i="6" s="1"/>
  <c r="M36" i="6"/>
  <c r="O36" i="6" s="1"/>
  <c r="M38" i="6"/>
  <c r="M31" i="6"/>
  <c r="O31" i="6"/>
  <c r="M27" i="6"/>
  <c r="M120" i="6"/>
  <c r="O120" i="6"/>
  <c r="M185" i="6"/>
  <c r="O185" i="6" s="1"/>
  <c r="O183" i="6"/>
  <c r="O181" i="6"/>
  <c r="M179" i="6"/>
  <c r="O179" i="6" s="1"/>
  <c r="O175" i="6"/>
  <c r="M173" i="6"/>
  <c r="O173" i="6"/>
  <c r="M169" i="6"/>
  <c r="O169" i="6" s="1"/>
  <c r="M167" i="6"/>
  <c r="O167" i="6"/>
  <c r="M165" i="6"/>
  <c r="O165" i="6" s="1"/>
  <c r="M163" i="6"/>
  <c r="O163" i="6"/>
  <c r="M161" i="6"/>
  <c r="O155" i="6"/>
  <c r="O153" i="6"/>
  <c r="M151" i="6"/>
  <c r="O151" i="6" s="1"/>
  <c r="M145" i="6"/>
  <c r="O145" i="6"/>
  <c r="M147" i="6"/>
  <c r="M149" i="6"/>
  <c r="O149" i="6"/>
  <c r="M171" i="6"/>
  <c r="O171" i="6" s="1"/>
  <c r="M143" i="6"/>
  <c r="O143" i="6"/>
  <c r="M141" i="6"/>
  <c r="O141" i="6" s="1"/>
  <c r="M140" i="6"/>
  <c r="O140" i="6"/>
  <c r="O136" i="6"/>
  <c r="M128" i="6"/>
  <c r="O128" i="6"/>
  <c r="M126" i="6"/>
  <c r="O126" i="6" s="1"/>
  <c r="O125" i="6"/>
  <c r="M123" i="6"/>
  <c r="O123" i="6" s="1"/>
  <c r="M121" i="6"/>
  <c r="O121" i="6"/>
  <c r="M118" i="6"/>
  <c r="O118" i="6" s="1"/>
  <c r="M113" i="6"/>
  <c r="O113" i="6"/>
  <c r="M114" i="6"/>
  <c r="O114" i="6" s="1"/>
  <c r="M109" i="6"/>
  <c r="O109" i="6" s="1"/>
  <c r="M107" i="6"/>
  <c r="O107" i="6"/>
  <c r="M105" i="6"/>
  <c r="O105" i="6" s="1"/>
  <c r="M104" i="6"/>
  <c r="O104" i="6"/>
  <c r="M103" i="6"/>
  <c r="O103" i="6" s="1"/>
  <c r="M102" i="6"/>
  <c r="O102" i="6"/>
  <c r="M100" i="6"/>
  <c r="M99" i="6"/>
  <c r="O99" i="6" s="1"/>
  <c r="M97" i="6"/>
  <c r="O97" i="6"/>
  <c r="M95" i="6"/>
  <c r="O95" i="6" s="1"/>
  <c r="M90" i="6"/>
  <c r="O90" i="6" s="1"/>
  <c r="O85" i="6"/>
  <c r="O83" i="6"/>
  <c r="M82" i="6"/>
  <c r="O82" i="6"/>
  <c r="M78" i="6"/>
  <c r="O75" i="6"/>
  <c r="M72" i="6"/>
  <c r="O72" i="6" s="1"/>
  <c r="M69" i="6"/>
  <c r="O69" i="6"/>
  <c r="M63" i="6"/>
  <c r="N63" i="6"/>
  <c r="O63" i="6" s="1"/>
  <c r="M64" i="6"/>
  <c r="M60" i="6"/>
  <c r="N60" i="6" s="1"/>
  <c r="O60" i="6" s="1"/>
  <c r="M61" i="6"/>
  <c r="N61" i="6" s="1"/>
  <c r="M54" i="6"/>
  <c r="O54" i="6" s="1"/>
  <c r="O55" i="6"/>
  <c r="M57" i="6"/>
  <c r="O57" i="6" s="1"/>
  <c r="O51" i="6"/>
  <c r="M45" i="6"/>
  <c r="O43" i="6"/>
  <c r="O38" i="6"/>
  <c r="O34" i="6"/>
  <c r="M32" i="6"/>
  <c r="O32" i="6" s="1"/>
  <c r="M30" i="6"/>
  <c r="O30" i="6"/>
  <c r="M23" i="6"/>
  <c r="O23" i="6" s="1"/>
  <c r="M24" i="6"/>
  <c r="O24" i="6"/>
  <c r="M5" i="6"/>
  <c r="O5" i="6" s="1"/>
  <c r="M6" i="6"/>
  <c r="O6" i="6"/>
  <c r="M7" i="6"/>
  <c r="O7" i="6" s="1"/>
  <c r="M8" i="6"/>
  <c r="O8" i="6"/>
  <c r="M9" i="6"/>
  <c r="O9" i="6" s="1"/>
  <c r="M10" i="6"/>
  <c r="O10" i="6"/>
  <c r="M11" i="6"/>
  <c r="O11" i="6" s="1"/>
  <c r="M12" i="6"/>
  <c r="O12" i="6"/>
  <c r="M13" i="6"/>
  <c r="O13" i="6" s="1"/>
  <c r="M14" i="6"/>
  <c r="O14" i="6"/>
  <c r="M15" i="6"/>
  <c r="O15" i="6" s="1"/>
  <c r="M16" i="6"/>
  <c r="O16" i="6"/>
  <c r="M17" i="6"/>
  <c r="O17" i="6" s="1"/>
  <c r="M18" i="6"/>
  <c r="O18" i="6"/>
  <c r="M20" i="6"/>
  <c r="O20" i="6" s="1"/>
  <c r="M21" i="6"/>
  <c r="O21" i="6"/>
  <c r="M26" i="6"/>
  <c r="O26" i="6" s="1"/>
  <c r="M28" i="6"/>
  <c r="O28" i="6"/>
  <c r="N45" i="6"/>
  <c r="O45" i="6" s="1"/>
  <c r="N64" i="6"/>
  <c r="O64" i="6" s="1"/>
  <c r="O61" i="6"/>
  <c r="O138" i="6"/>
  <c r="O147" i="6"/>
  <c r="O161" i="6"/>
</calcChain>
</file>

<file path=xl/sharedStrings.xml><?xml version="1.0" encoding="utf-8"?>
<sst xmlns="http://schemas.openxmlformats.org/spreadsheetml/2006/main" count="604" uniqueCount="297">
  <si>
    <t>քանակական</t>
  </si>
  <si>
    <t>Գ</t>
  </si>
  <si>
    <t>որակական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</si>
  <si>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</si>
  <si>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</si>
  <si>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</si>
  <si>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</si>
  <si>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</si>
  <si>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</si>
  <si>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</si>
  <si>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</si>
  <si>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</si>
  <si>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</si>
  <si>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</si>
  <si>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</si>
  <si>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</si>
  <si>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</si>
  <si>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</si>
  <si>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ԱԾ</t>
  </si>
  <si>
    <t>ԾՏ</t>
  </si>
  <si>
    <t>ԵԿ</t>
  </si>
  <si>
    <t>շահառուների քանակը</t>
  </si>
  <si>
    <t>Քաղաքականության փաստաթղթերի պատրաստում (փաստաթղթերի ընդհանուր թիվը)</t>
  </si>
  <si>
    <t>Քաղաքացիների ընդունելություն, դիմումների ու բողոքների ուսումնասիրում</t>
  </si>
  <si>
    <t>Ծրագրերի կառավարում, վերահսկողություն և մոնիտորինգ. Կառավարվող ծրագրերի թիվը</t>
  </si>
  <si>
    <t>Հանրապետական բնույթի զանգվածային միջոցառումների կազմակերպում (փառատոններ, սպարտակիադաներ, ռազմամարզական խաղեր, մրցումներ, վիկտորինաներ). միջոցառումների թիվը</t>
  </si>
  <si>
    <t>Սփյուռքահայերի բուհական ընդունելության կազմակերպում. քաղաքացիների թիվը</t>
  </si>
  <si>
    <t>Արտերկրների բուհերում սովորելու համար ՀՀ քաղաքացիների ընդունելության կազմակերպում. քաղաքացիների թիվը</t>
  </si>
  <si>
    <t>Լիցենզիա ստացած կազմակերպություններում ուսումնասիրությունների թիվը</t>
  </si>
  <si>
    <t>Ուսուցիչների խրախուսման միջոցառումների անցկացում. միջոցառումների թիվը</t>
  </si>
  <si>
    <t>Ուսումնասիրությունների և տեսչական ստուգումների թիվը</t>
  </si>
  <si>
    <t>Կազմակերպվող ցուցահանդեսների թիվը</t>
  </si>
  <si>
    <t xml:space="preserve">Ուսանողական մարզական միջոցառումներ </t>
  </si>
  <si>
    <t>Ուսանողական մարզական խաղերի գծով միջոցառումների թիվը</t>
  </si>
  <si>
    <t>Նավամոդելային սպորտի զարգացում</t>
  </si>
  <si>
    <t>Նավոմոդելային սպորտի զարգացման գծով միջոցառումների թիվը</t>
  </si>
  <si>
    <t>Նավոմոդելային սպորտի զարգացման գծով մասնակիցների թիվը</t>
  </si>
  <si>
    <t xml:space="preserve">Մանկական և մանկապատանեկան թերթերի ու ամսագրերի հրատարակում </t>
  </si>
  <si>
    <t>Թերթերի և ամսագրերի թիվը</t>
  </si>
  <si>
    <t>Աջակցություն Հայաստանում ինտելեկտուալ խաղերի զարգացմանը</t>
  </si>
  <si>
    <t>Մասնակիցների թիվը</t>
  </si>
  <si>
    <t>Հանրակրթական դպրոցների թիվը</t>
  </si>
  <si>
    <t>Հիմնական ընդհանուր դասարանների աշակերտների թիվը</t>
  </si>
  <si>
    <t>Համակարգչային և ինտերնետային կապի ծառայություններ</t>
  </si>
  <si>
    <t>Դպրոցների թիվը</t>
  </si>
  <si>
    <t>Պետական հանրակրթական դպրոցների տարրական ընդհանուր դասարանների անվճար դասագրքեր ստացող աշակերտների թվաքանակ</t>
  </si>
  <si>
    <t>Դասամատյաններ</t>
  </si>
  <si>
    <t>Դպրոցականների ամառային հանգստի կազմակերպում</t>
  </si>
  <si>
    <t>Դպրոցականների հանրապետական սպարտակիադայի անցկացում</t>
  </si>
  <si>
    <t>Մարզաձևերի թիվը</t>
  </si>
  <si>
    <t>Մարզային և հանրապետական փուլերի մասնակիցների թիվը</t>
  </si>
  <si>
    <t>Դպրոցականների օլիմպիադաների անցկացում</t>
  </si>
  <si>
    <t>Հանրապետական օլիմպիադաների թիվը</t>
  </si>
  <si>
    <t>Միջազգային օլիմպիադաների թիվը</t>
  </si>
  <si>
    <t>Փորձարարական մանկավարժական ծրագրերի իրականացում հանրակրթությունում</t>
  </si>
  <si>
    <t>&lt;&lt;Պատանի հետազոտողի և ստեղծագործողի հեռակա դպրոց&gt;&gt;, մասնակիցների թիվը</t>
  </si>
  <si>
    <t>&lt;&lt;Հանրակրթական դպրոցներում նախապատրաստական ուսուցում&gt;&gt;,  նախապատրաստական խմբերում սովորող երեխաների թիվը</t>
  </si>
  <si>
    <t>Կրթության բովանդակային և մեթոդական սպասարկում ու հանրապետության հանրակրթական դպրոցների ուսուցիչների վերապատրաստում</t>
  </si>
  <si>
    <t>Ռազմագիտության կաբինետների վերականգնում</t>
  </si>
  <si>
    <t xml:space="preserve">Ուսումնական տեսասկավառակներ </t>
  </si>
  <si>
    <t>&lt;&lt;Հայ ասպետ&gt;&gt; հեռուստամրցաշարի անցկացում</t>
  </si>
  <si>
    <t>Սփյուռքի հայկական դպրոցների ուսուցիչների վերապատրաստում</t>
  </si>
  <si>
    <t>Տարեկան վերապատրաստվող սփյուռքահայ ուսուցիչների թիվը</t>
  </si>
  <si>
    <t>Աշակերտների թիվը</t>
  </si>
  <si>
    <t xml:space="preserve">Հատուկ  դպրոցների համար նախատեսված ծրագրերի, դասագրքերի, ձեռնարկների, ուսումնական այլ նյութերի մշակում և հրատարակում </t>
  </si>
  <si>
    <t>Հատուկ  դպրոցների համար նախատեսված ծրագրերի, դասագրքերի, ձեռնարկների, ուսումնական այլ նյութերի մշակում և հրատարակում (անվանաքանակ)</t>
  </si>
  <si>
    <t>Երեխաների ֆիզիկական, մտավոր և (կամ) հոգեկան զարգացման առանձնահատկությունների բացահայտում և գնահատում</t>
  </si>
  <si>
    <t>Ֆիզիկական, մտավոր և (կամ) հոգեկան զարգացման առանձնահատկություններով երեխաներ</t>
  </si>
  <si>
    <t>Արտադպրոցական դաստիարակություն</t>
  </si>
  <si>
    <t>Հաստատությունների թիվը</t>
  </si>
  <si>
    <t>Սաների թիվը</t>
  </si>
  <si>
    <t>Նախնական մասնագիտական (արհեստագործական) և միջին մասնագիտական կրթության և ուսուցման (ՄԿՈՒ) բարեփոխումներ</t>
  </si>
  <si>
    <t>Չափորոշիչների և գնահատման չափանիշների մշակում (հատ)</t>
  </si>
  <si>
    <t>Ներդրված մոդուլային ծրագրերի քանակ</t>
  </si>
  <si>
    <t>Ակադեմիական փոխճանաչման և շարժունության ծառայություններ</t>
  </si>
  <si>
    <t>Մասնագիտական որակավորումը հաստատող փաստաթղթերի իդենտիֆիկացում</t>
  </si>
  <si>
    <t>Բարձրագույն մասնագիտական կրթության գնահատման համակարգի բարեփոխումներ</t>
  </si>
  <si>
    <t>Կրեդիտային համակարգի և ուսանողների վարձավճարների տարբերակված մեխանիզմների անցած պետական բուհերի թիվը</t>
  </si>
  <si>
    <t>Փոխհատուցում ՀՀ հեռավոր, սահմանամերձ, լեռնային և բարձր լեռնային բնակավայրերի պետական հանրակրթական դպրոցների մանկավարժներին</t>
  </si>
  <si>
    <t>Սահմանամերձ և բարձր լեռնային բնակավայրեր մեկնած և աջակցություն ստացած ուսուցիչների թիվը</t>
  </si>
  <si>
    <t>Սոցիալապես անապահով ընտանիքների երեխաների դասագրքերի վարձավճարների փոխհատուցում</t>
  </si>
  <si>
    <t>Անապահով ընտանիքների երեխաների թիվը</t>
  </si>
  <si>
    <t>Ատեստավորման միջոցով որակավորում ստացած ուսուցիչներին հավելավճարների տրամադրում</t>
  </si>
  <si>
    <t>Ատեստավորման արդյունքում որակավորում ստացած ուսուցիչներ</t>
  </si>
  <si>
    <t>Մասնագիտացված հանրակրթական ուսումնական հաստատությունների երեխաների կրթաթոշակ հիմնական ընդհանուր կրթության մակարդակում</t>
  </si>
  <si>
    <t>Արտակարգ ունակություններ դրսևորած և կրթաթոշակ ստացող երեխաների թիվը</t>
  </si>
  <si>
    <t>Մասնագիտացված հանրակրթական ուսումնական հաստատությունների երեխաների կրթաթոշակ միջնակարգ (լրիվ) ընդհանուր կրթության մակարդակում</t>
  </si>
  <si>
    <t>Նախնական մասնագիտական (արհեստագործական) կրթություն ստացող ուսանողների կրթաթոշակ</t>
  </si>
  <si>
    <t>Միջին մասնագիտական կրթության գծով ուսանողական նպաստների տրամադրում</t>
  </si>
  <si>
    <t>Միջին մասնագիտական կրթություն ստացող ուսանողների կրթաթոշակ</t>
  </si>
  <si>
    <t>Բարձրագույն մասնագիտական կրթության գծով ուսանողական նպաստների տրամադրում</t>
  </si>
  <si>
    <t>Բարձրագույն մասնագիտական կրթության ոլորտում նպաստներ ստացող ուսանողների թիվը</t>
  </si>
  <si>
    <t>Բարձրագույն մասնագիտական կրթություն ստացող ուսանողների կրթաթոշակ</t>
  </si>
  <si>
    <t>Բարձրագույն մասնագիտական կրթության ոլորտում կրթաթոշակ ստացող ուսանողների թիվը</t>
  </si>
  <si>
    <t>Հետբուհական մասնագիտական կրթության ոլորտում կրթաթոշակ ստացող ուսանողների թիվը</t>
  </si>
  <si>
    <t>ՈՒսանողներին զեղչային գներով հանրակացարանային պայմանների տրամադրում</t>
  </si>
  <si>
    <t>Հանրակրթական դպրոցների մանկավարժներին և դպրոցահասակ երեխաներին տրանսպորտային ծախսերի փոխհատուցում</t>
  </si>
  <si>
    <t>Դպրոցահասակ երեխաներին սննդով ապահովում</t>
  </si>
  <si>
    <t>Կրթական նոր տեխնոլոգիաների ներդրման ծրագրի իրականացում</t>
  </si>
  <si>
    <t>ՊՄ կոդը</t>
  </si>
  <si>
    <t>Կատարողի կոդը</t>
  </si>
  <si>
    <t>Ծրագրային կոդը</t>
  </si>
  <si>
    <t>Ծրագրի դասիչը</t>
  </si>
  <si>
    <t>Ա</t>
  </si>
  <si>
    <t>Բ</t>
  </si>
  <si>
    <t>Դ</t>
  </si>
  <si>
    <t>Ե</t>
  </si>
  <si>
    <t>Զ</t>
  </si>
  <si>
    <t>Է</t>
  </si>
  <si>
    <t>Ը</t>
  </si>
  <si>
    <t>Թ</t>
  </si>
  <si>
    <t>Ժ</t>
  </si>
  <si>
    <t>Քաղաքականության միջոցառման դասիչը</t>
  </si>
  <si>
    <t>Չափորոշիչի  կոդը</t>
  </si>
  <si>
    <t>Պաշարների շարժի կոդը</t>
  </si>
  <si>
    <t>Ծրագրի կամ Քաղաքականության միջոցառման անվանումը</t>
  </si>
  <si>
    <t>Ցուցանիշի հաստատված կանխատեսումը հաշվետու ժամանակահատվածի համար</t>
  </si>
  <si>
    <t xml:space="preserve">Ցուցանիշի փոփոխություններն ըստ համապատասխան իրավական ակտի (+/-) </t>
  </si>
  <si>
    <t>ճշտված ցուցանիշը հաշվետու ժամանակահատվածի համար        (սյ 1+սյ 2)</t>
  </si>
  <si>
    <t>Փաստացի ցուցանիշը (կատարված և ընդունված) հաշվետու ժամանակահատվածում</t>
  </si>
  <si>
    <t>Հաստատված և փաստացի ցուցանիշների տարբերությունը (սյ 4-սյ 3)</t>
  </si>
  <si>
    <t>Չափորոշիչի տեսակը</t>
  </si>
  <si>
    <t>Չափորոշիչը (նկարագրությունը)</t>
  </si>
  <si>
    <t>Ոչ ֆինանսական ցուցանիշներ</t>
  </si>
  <si>
    <t>Տարբերության պատճառը
(սյ. 2-ում նշված իրավական ակտերի հղումները և սյ. 5-ում նշված տարբերության պարզաբանումները)</t>
  </si>
  <si>
    <t xml:space="preserve">Ցուցանիշի փոփոխու-թյուններն ըստ համապատաս-խան իրավա-կան ակտի (+/-) </t>
  </si>
  <si>
    <t>Փաստացի ցուցանիշը (դրամարկղային ծախս) հաշվետու ժամանակահատվածում</t>
  </si>
  <si>
    <t>Հաստատված և փաստացի ցուցանիշների տարբերությունը (սյ 10-սյ 9)</t>
  </si>
  <si>
    <t>Տարբերության պատճառը
(սյ. 8-ում նշված իրավական ակտերի հղումները և սյ. 11-ում նշված տարբերության պարզաբանումները)</t>
  </si>
  <si>
    <t>Ծրագրի ցուցանիշների (սյ.5, սյ.11) ընթացքի ազդեցությունը ՀՀ կառավարության (օր` սույն բյուջետային ծրագիր, կառավարության գործունեության ծրագրեր, ռազմավարական ծրագրեր, ՄԺԾԾ, ԱՀՌԾ և այլ) նպատակների  վրա</t>
  </si>
  <si>
    <t>Պլանավորվող գործողությունը`  ծրագրի նախատեսվող / ցանկալի արդյունքներից (նպատակներից)  տարբերությունը շտկելու համար</t>
  </si>
  <si>
    <t>Պլանավորվող գործողության ժամկետը  (սկիզբ - ավարտ)</t>
  </si>
  <si>
    <t>Ֆինանսական ցուցանիշներ (հազ. դրամ)</t>
  </si>
  <si>
    <t>Ծրագրի ընթացիկ կառավարմանն ուղղված նախատեսվող միջոցառումները</t>
  </si>
  <si>
    <t>Սպասարկվող այցելուների թիվը</t>
  </si>
  <si>
    <t>Աշխատակիցների թիվը</t>
  </si>
  <si>
    <t xml:space="preserve"> Համալսարանների  թիվը</t>
  </si>
  <si>
    <t>Հիմնական ընդհանուր հանրակրթություն</t>
  </si>
  <si>
    <t>Տարրական ընդհանուր հանրակրթություն</t>
  </si>
  <si>
    <t>Տարրական  ընդհանուր դասարանների աշակերտների թիվը</t>
  </si>
  <si>
    <t xml:space="preserve">Տարրական հատուկ հանրակրթություն </t>
  </si>
  <si>
    <t>Հիմնական հատուկ  հանրակրթություն</t>
  </si>
  <si>
    <t xml:space="preserve"> Միջնակարգ հատուկ հանրակրթություն</t>
  </si>
  <si>
    <t>Ներառական կրթություն տարրական դպրոցում</t>
  </si>
  <si>
    <t>Ներառական կրթություն  միջին դպրոցում</t>
  </si>
  <si>
    <t>Ներառական կրթություն ավագ դպրոցում</t>
  </si>
  <si>
    <t>Տարրական մասնագիտացված հանրակրթություն</t>
  </si>
  <si>
    <t>Հիմնական մասնագիտացված հանրակրթություն</t>
  </si>
  <si>
    <t>Միջնակարգ մասնագիտացված հանրակրթություն</t>
  </si>
  <si>
    <t>ՈՒսուցիչների մասնագիտական որակի և մասնագիտության վարկանիշի բարձրացման նպատակով  հանրապետության վերապատրաստվող  ուսուցիչների թիվը</t>
  </si>
  <si>
    <t>Հանրակրթական դպրոցների ուսուցիչների ատեստավորման ծառայություններ</t>
  </si>
  <si>
    <t>ՈՒսումնական հաստատությունների թիվը</t>
  </si>
  <si>
    <t xml:space="preserve">Կրթական հաստատությունների աշակերտներին  դասագրքերով և ուսումնական գրականությամբ ապահովում </t>
  </si>
  <si>
    <t>Պետական հանրակրթական ավագ դպրոցների 10-րդ դասարանների դասագրքեր ստացող աշակերտների թվաքանակ</t>
  </si>
  <si>
    <t>Համաշխարհային բանկի աջակցությամբ իրականացվող Կրթության որակի և համապատասխանության  2-րդ ծրագիր</t>
  </si>
  <si>
    <t>Դրամաշնորհներ բարձրագույն ուսումնական հաստատություններին բարձրագույն կրթության որակի արտաքին գնահատման և ապահովման համակաւգի ամրապնդման համար</t>
  </si>
  <si>
    <t>Կրթական հաստատություններին ուսումնամեթոդական նյութերով ապահովում</t>
  </si>
  <si>
    <t>Դպրոցների քանակ</t>
  </si>
  <si>
    <t>Աուտիզմ և զարգազման խանգարումներ ունեցող երեխաների բուժման, վերականգնման և կրթության ծառայություններ</t>
  </si>
  <si>
    <t>Մանկապատանեկան մարզական խաղերի անցկացում</t>
  </si>
  <si>
    <t>Միջոցառումների քանակը</t>
  </si>
  <si>
    <t>Համաշխարհային դպրոցական խաղերին մասնակցության ապահովում</t>
  </si>
  <si>
    <t>Կրթաթոշակ ստացող ուսանողների թիվը</t>
  </si>
  <si>
    <t>ՈՒսանողական նպաստ ստացող ուսանողների թիվը</t>
  </si>
  <si>
    <t>Հետբուհական մասնագիտական կրթության գծով նպաստների տրամադրում բուհական հաստատություններում</t>
  </si>
  <si>
    <t>Հետբուհական մասնագիտական կրթության ոլորտում նպաստներ ստացող ուսանողների թիվը</t>
  </si>
  <si>
    <t>Հետբուհական մասնագիտական կրթություն ստացող ուսանողների կրթաթոշակ բուհական հաստատություններում</t>
  </si>
  <si>
    <t>Հանրակացարաններում բնակվող ուսանողների  թիվը</t>
  </si>
  <si>
    <t>Աջակցություն արտերկրում հայագիտության զարգացմանը</t>
  </si>
  <si>
    <t>Համաշխարհային բանկի աջակցությամբ իրականացվող Կրթության որակի և համապատասխանության  2-րդ ծրագրի շրջանականերում կապիտալ ներդրումներ դպրոցներում և բուհերում</t>
  </si>
  <si>
    <t>Ծառայությունը ստացող երեխաների թվաքանակը, երեխա</t>
  </si>
  <si>
    <t>ՈՒսումնական հաստատությունների վարկանիշավորում</t>
  </si>
  <si>
    <t>Բուհերի թիվը</t>
  </si>
  <si>
    <t>Դպրոցնրի թիվը</t>
  </si>
  <si>
    <t>Կրթության և գիտության ոլորտի պետական քաղաքականության մշակման, ծրագրերի համակարգման և մոնիտորինգի ծառայություններ</t>
  </si>
  <si>
    <t>Հանրային իրազեկում  (միջոցառումների թիվ)</t>
  </si>
  <si>
    <t>Միջազգային համագործակցություն, համաձայնագրերի, հուշագրերի, արձնագրությունների և այլ փաստաթղթերի մշակում, ներկայացված փաստաթղթերի վերաբերյալ կարծիքների,  պարզաբանումների տրամադրում (փաստաթղթերի թիվը)</t>
  </si>
  <si>
    <t>Արտերկրի քաղաքացիների բուհական  ընդունելության կազմակերպում. քաղաքացիների թիվը</t>
  </si>
  <si>
    <t>Լիցենզիա ստանալու համար ներկայացրած հայտերի թիվը</t>
  </si>
  <si>
    <t>Լեզվական ուսումնասիրությունների և ստուգումների անցկացում պետական և տեղական ինքնակառավարման մարմիններում,ուսումնական հաստատություններում,տնտեսավորող սուբյեկտներում,ստուգումների թիվը</t>
  </si>
  <si>
    <t>Թանգարանային ծառայություններ և ցուցահանդեսներ (կրթության ոլորտ)</t>
  </si>
  <si>
    <t>Նախնական (արհեստագործական)   և միջին մասնագիտական հաստատությունների վերապատրաստում անցած ղեկավարներ, մանկավարժներ, փորձագետներ և աշխատողներ (անձ)</t>
  </si>
  <si>
    <t>Միջնակարգ  ընդհանուր դասարանների աշակերտների թիվը</t>
  </si>
  <si>
    <t xml:space="preserve"> Միջնակարգ ընդհանուր հանրակրթություն</t>
  </si>
  <si>
    <t>Դրամաշնորհներ բարձրագույն ուսումնական հաստատություններին Նորարարությունների մրցակցային հիմնադրամի շրջանակներում</t>
  </si>
  <si>
    <t xml:space="preserve">Ուսումնական պարագաներ </t>
  </si>
  <si>
    <t xml:space="preserve">Մանկավարժական պարբերականներ </t>
  </si>
  <si>
    <t>Նախադպրոցական կրթություն (ՀՀ կրթության և գիտության նախարարություն)</t>
  </si>
  <si>
    <t>ճշտված ցուցանիշը հաշվետու ժամանակահատվածի համար (սյ 7+սյ 8)</t>
  </si>
  <si>
    <t>104010</t>
  </si>
  <si>
    <t>Գիտական աստիճանաշնորհման և գիտամանկավարժական կոչումների շնորհում</t>
  </si>
  <si>
    <t>Գիտական աստիճանների շնորհում</t>
  </si>
  <si>
    <t>Գիտամանկավարժական կոչումների շնորհում</t>
  </si>
  <si>
    <t>Հանրակրթական դպրոցների ուսուցիչների ատեստավորման և ուսուցիչների որակավորման տարակարգերի շնորհման փուլերի թիվը</t>
  </si>
  <si>
    <t>Համաշխարհային բանկի աջակցությամբ իրականացվող Կրթության  բարելավման ծրագիր</t>
  </si>
  <si>
    <t>Համակարգչային սարքավորումներ ստացած և համակարգիչների շրջանառու հիմնադրամում ներգրավված դպրոցների թիվը</t>
  </si>
  <si>
    <t>Դրամաշնորհներ նախադպրոցական ծրագիր իրականացնող հաստատություններին</t>
  </si>
  <si>
    <t>Հանրակրթական դպրոցներում ռոբոտատեխնիկայի զարգացման միջոցառումներ</t>
  </si>
  <si>
    <t>Խմբակավարների թիվ</t>
  </si>
  <si>
    <t>Հանրակրթական դպրոցներում ազգային երգ ու պար առարկայի ներդրման միջոցառումներ</t>
  </si>
  <si>
    <t>Հանրակրթական դպրոցների թիվը, որտեղ ներդրվելու է ծրագիրը</t>
  </si>
  <si>
    <t>Ռազմահայրենասիրական դաստիարակությանն ուղղված միջոցառումներ</t>
  </si>
  <si>
    <t>Պետական հիմնարկների և կազմակերպությունների աշխատողների սոցիալական փաթեթով ապահովում</t>
  </si>
  <si>
    <t>Համապատասխան պետական հիմնարկների և կազմակերպությունների աշխատակիցների քանակը</t>
  </si>
  <si>
    <t>Նախնական մասնագիտական (արհեստագործական) կրթության գծով ուսանողական նպաստների տրամադրում</t>
  </si>
  <si>
    <t>Ներդրումներ նախնական մասնագիտական (արհեստագործական) ուսումնական հաստատություններում գույքի և սարքավորումների ձեռքբերման նպատակով</t>
  </si>
  <si>
    <t>Համաշխարհային բանկի աջակցությամբ իրականացվող Կրթության բարելավման  ծրագիր ծրագրի շրջանականերում կապիտալ ներդրումներ դպրոցներում և բուհերում</t>
  </si>
  <si>
    <t>Ներդրումներ հանրակրթական դպրոցներում դպրոցահասակ երեխաներին սննդով ապահովման նպատակով</t>
  </si>
  <si>
    <t>Պահպանվող թանգարանային առարկաների քանակը</t>
  </si>
  <si>
    <t>Արտասահմանյան (Պրահայի և Բուխարեստի) համալսարաններում հայոց լեզվի դասավանդման կազմակերպում</t>
  </si>
  <si>
    <t>Աուտիզմ և զարգազման խանգարումներ ունեցող երեխաներ</t>
  </si>
  <si>
    <t>Հանրակրթական դպրոցների մանկավարժների փորձի փոխանակման միջոցառումներ</t>
  </si>
  <si>
    <t>Կրթության գերազանցության ազգային ծրագիր</t>
  </si>
  <si>
    <t>Ճամբարներում ամառային հանգիստն անցկացնող երեխաների թիվ</t>
  </si>
  <si>
    <t>&lt;&lt;Հայ ասպետ&gt;&gt; հեռուստամրցաշարի մասնակիցների թիվ</t>
  </si>
  <si>
    <t>Դասավանդող հրամանատարների թիվը</t>
  </si>
  <si>
    <t>Ներկայացված է փաստացի շահառուների թիվը</t>
  </si>
  <si>
    <t>Հիմք՝ ՀՀ կառավարության 25.06.2015թ. թիվ 695-Ն որոշում:</t>
  </si>
  <si>
    <t>Նախարարության կողմից հայտը ՀՀ ՖՆ ներկայացվել է, սակայն ՀՀ մարզպետարանների կողմից ՀՀ ՖՆ  գործառնական վարչություն պարտավորությունները ամբողջությամբ չեն տրվել:</t>
  </si>
  <si>
    <t>Տնտեսումն առաջացել է դասագրքերի քիչ քանակով ձեռքբերման հետևանքով:</t>
  </si>
  <si>
    <t>&lt;&lt;Օլիմպիական սպորտ և սպորտ բոլորի համար&gt;&gt; 19-րդ միջազգային գիտական կոնգրեսի կազմակերպում և անցկացում</t>
  </si>
  <si>
    <t>2015թվականի հոկտեմբերի 5 - 9-ը &lt;&lt;Օլիմպիական սպորտ և սպորտ բոլորի համար&gt;&gt; 19-րդ միջազգային գիտական կոնգրեսի կազմակերպում և անցկացում</t>
  </si>
  <si>
    <t>Հիմք՝ ՀՀ կառ. 18.06.2015թ.  թիվ 667-Ն որոշում:</t>
  </si>
  <si>
    <t xml:space="preserve">   </t>
  </si>
  <si>
    <t>Տնտեսումը պայմանավորված է նախատեսված թվից պակաս թվով աշակերտների կողմից տրանսպորտային միջոցներից օգտվելու հետ:</t>
  </si>
  <si>
    <t>Տնտեսումը պայմանավորված է ուսուցիչների ատեստավորման գործընթացների քանակով:</t>
  </si>
  <si>
    <t>Տնետսումը պայմանավորված է պաշտպանությունների քանակի նվազմամբ</t>
  </si>
  <si>
    <t>Պայմանավորված է միջոցառումների իրականացման արդյունքում առաջացած տնտեսումով</t>
  </si>
  <si>
    <t>Տնտեսումը կապված է նախատեսված միջոցառումների՝ պակաս թվով իրականացման հետ</t>
  </si>
  <si>
    <t>Մաղվել  են ավագ դպրոցների տարրական դաարանները</t>
  </si>
  <si>
    <t>Մաղվել  են ավագ դպրոցների հիմնական դասարանները</t>
  </si>
  <si>
    <t>Տնտեսումը կապված է Օլիմպոս կրթահամալիրի կողմից իրականացվող ծրագրերի փոփոխության հետ /2015թ. սեպտեմբերից հաստատությունը հատուկ կրթության փոխարեն իրականացնելու է ներառական կրթություն/</t>
  </si>
  <si>
    <t>Ընդլայնվել է ներառական կրթություն ստացղ դպրոցների ցանկը</t>
  </si>
  <si>
    <t>Տարեսկզբին նշվել է սաների փաստացի թիվ, տարեվերջին՝ միջին տարեկան թիվ</t>
  </si>
  <si>
    <t>Գնումների օրենսդրությունում կատարվել է  փոփոխություն, որի արդյունքում տվյալ  ծրագրով անհնար է դարձել գնումներ կատարել:</t>
  </si>
  <si>
    <t>Նվազել է փաստացի աշակերտների թիվը</t>
  </si>
  <si>
    <t>Ավարտական փաստաթղթեր, գովասանագրեր, մեդալներ</t>
  </si>
  <si>
    <t>Տպագրվել է ըտ պահանջվող փաստացի քանակների</t>
  </si>
  <si>
    <t>2015թ.ընթացքում աճել են խմբակավարների թիվը</t>
  </si>
  <si>
    <t>Հիմք՝ ՀՀ կառավարության 24.12.2015թ. Թիվ 1570-Ն որոշում, ներկայացված հայտերի համաձայն</t>
  </si>
  <si>
    <t>Բնակիչների  փաստացի թվի նվազեցում</t>
  </si>
  <si>
    <t>Բնակիչների թվի՝ նախատեսվածից նվազեցում</t>
  </si>
  <si>
    <t>Գործուղված մանկավարժների փաստացի թիվը:</t>
  </si>
  <si>
    <t>Ավելացել է տարակարգ ստացած ուսուցիչների թիվը</t>
  </si>
  <si>
    <t>տնտեսումը պայմանավորված է նրանով, որ կրթաթոշակը տրամադրվել է միայն որոշակի չափանիշների բավարարող սաներին</t>
  </si>
  <si>
    <t>Հիմք՝ ՀՀ կառավարության 19.11. 2015թ.N 1362-Ն որոշում</t>
  </si>
  <si>
    <t>&lt;&lt;ՈՒսուցչի օր&gt;&gt;  տոնի կապակցությամբ ուսուցիչների մեծարման և արժևորման երեկոյի  կազմակերպոմ և անցկացում</t>
  </si>
  <si>
    <t xml:space="preserve">«Ուսուցչի օր» տոնի կապակցությամբ ուսուցիչների մեծարման և արժևորման երեկոյի կազմակերպում և անցկացում </t>
  </si>
  <si>
    <t xml:space="preserve">Հիմք՝ ՀՀ Կառավարության 01.10.2015թ-ի թիվ 1127-Ն որոշում: </t>
  </si>
  <si>
    <t>Ներդրումներ «Ապարանի ռազմամարզական վարժարան» պետական ոչ առևտրային կազմակերպությունում</t>
  </si>
  <si>
    <t>«Ապարանի ռազմամարզական վարժարան» պետական ոչ առևտրային կազմակերպության շենքի ջեռուցման համակարգի տեղադրում, էլեկտրական համակարգերի մոնտաժում, գազաֆիկացում, տանիքի վերանորոգում, գույքի ու սարքավորումների ձեռքբերում    </t>
  </si>
  <si>
    <t>Լեռնային Ղարաբաղի Հանրապետության հարավում, Արաքսի ցածրադիր գոտում ուսումնաարտադրական բազայի շինարարության աշխատանքների իրականացում</t>
  </si>
  <si>
    <t>Հիմք՝ ՀՀ Կառավարության 29.10.2015թ. թիվ 1257-Ն որոշում</t>
  </si>
  <si>
    <t>Հասարակության շրջանում գիտելիքների մակարդակի բարձրացմանն ուղղված միջոցառումներ</t>
  </si>
  <si>
    <t>Հասարակության շրջանում գիտելիքների մակարդակի բարձրացմանն ուղղված միջոցառումների իրականացում</t>
  </si>
  <si>
    <t xml:space="preserve">Հիմք՝ ՀՀ Կառավարության 19.11.2015թ-ի թիվ 1342-Ն որոշում: </t>
  </si>
  <si>
    <t>Ներդրումներ «Երևանի զարդակիրառական արվեստի արհեստագործական պետական ուսումնարան» պետական ոչ առևտրային կազմակերպությունում</t>
  </si>
  <si>
    <t>«Երևանի զարդակիրառական արվեստի արհեստագործական պետական ուսումնարան» պետական ոչ առևտրային կազմակերպության շենքի տանիքի հիմնանորոգման աշխատանքների իրականացում</t>
  </si>
  <si>
    <t>Հիմք՝ ՀՀ Կառավարության 18.12.2014թ-ի թիվ 1163-Ն որոշում:, տնտեսումն առաջացել է գնման գործընթացի արդյունքում ձևավորված գներից:</t>
  </si>
  <si>
    <t>Հիմք՝ ՀՀ Կառավարության 29.10.2015թ-ի թիվ 1263-Ն որոշում, տնտեսումն առաջացել է գնման գործընթացի արդյունքում ձևավորված գներից:</t>
  </si>
  <si>
    <t>Բարձրագույն ուսումնական հաստատությունների ուսանողներին կրթաթոշակների հատկացում և երիտասարդ գիտաշխատողներին աջակցում</t>
  </si>
  <si>
    <t>Հիմք՝ ՀՀ Կառավարության 24.12.2015թ. թիվ 1508-Ն որոշում</t>
  </si>
  <si>
    <t xml:space="preserve">Հիմք՝ ՀՀ կառավարության 08.10.2015թ.  N 1159 - Ն  որոշումտնտեսումն առաջացել է սովորողների միջին թվաքանակի 3333-ով նվազման, երաժշտական քոլեջներում ընդունելությունը նախատեսվածից զգալի պակաս կատարմամբ /երաժշտական քոլեջներում 1 ուսանողի տարեկան միջինացված ծախսը կազմում է 746.4 հազ. դրամ, իսկ մնացած քոլեջներում՝ 319.8 հազար դրամ/ և վառելիքի ու ջեռուցման ծախսերի խնայմամբ
</t>
  </si>
  <si>
    <t>ՀՀ կառավարության 08.10.2015թ.  N 1159-Ն  որոշում: Տնտեսումն առաջացել է  մասնակի փոխհատուցում ստացող ուսանողների ներկայացված հայտերով թվաքանակների նվազման պատճառով</t>
  </si>
  <si>
    <t>Տնտեսումները  առաջացել են կրթաթոշակ ստացող սովորողների միջին թվաքանակի 300-ով նվազման պատճառով</t>
  </si>
  <si>
    <t>Տնտեսումն առաջացել է գնւոմների արդյունքում ձևավորված գների արդյունքում</t>
  </si>
  <si>
    <t>Հիմք՝ ՀՀ ֆին. նախ. 09.04.2015թ.  թիվ 01/83-2/8502-15 գրություն:</t>
  </si>
  <si>
    <t>Հիմք՝ ՀՀ կառավարության19.11.2015թ. թիվ 1362-Ն որոշում</t>
  </si>
  <si>
    <t xml:space="preserve">Հիմք՝ ՀՀ կառավարության 2015 թ. նոյեմբերի 19-ի թիվ 1362-Ն որոշում </t>
  </si>
  <si>
    <t>Հիմք՝ ՀՀ կառավարության 19.11.2015թ. թիվ 1362-Ն որոշում:</t>
  </si>
  <si>
    <t>Հիմք՝ ՀՀ կառավարության 19.11.2015թ.-ի թիվ 1362-Ն որոշում</t>
  </si>
  <si>
    <t>Հիմք՝ ՀՀ կառավարության 19.11.2015թ. N 1362-Ն որոշում</t>
  </si>
  <si>
    <t>Հիմք՝ ՀՀ ՖՆ 16.10.2015թ., թիվ 01/83-2/30968-15 գրություն</t>
  </si>
  <si>
    <t>Հիմք՝ ՀՀ վարչապետի 27.07.2015թ. թիվ 02/23.13/12855-15 հանձնարարական, ՀՀ ՖՆ 31.07.2015թ. Թիվ 01/83-2/20482-15 գրություն</t>
  </si>
  <si>
    <t>Հիմք՝ ՀՀ վարչապետի 27.07.2015թ. թիվ 02/23.13/12855-15 հանձնարարական, ՀՀ ՖՆ 31.07.2015թ. Թիվ 01/83-2/20482-15 գրություն  ՀՀ կառավարությա19.11.2015թ. թիվ 1362-Ն որոշում</t>
  </si>
  <si>
    <t>Հիմք՝ ՀՀ վարչապետի 27.07.2015թ. թիվ 02/23.13/12855-15 հանձնարարական, ՀՀ ՖՆ 31.07.2015թ. Թիվ 01/83-2/20482-15 գրություն,  ՀՀ կառավարության 24.12.2015թ. թիվ 1570-Ն որոշում</t>
  </si>
  <si>
    <t>Մասնագիտական կրթության և ուսուցման /ՄԿՈՒ/ շրջանակներում մեկ միջոցառում տեղափոխվել է 2016թ.:</t>
  </si>
  <si>
    <t>պայմանավորված է եղել 17 չափաբաժիններից 7-ի գնման գործընթացի չկայացման, իսկ 2-չափաբաժնի մասով պայմանագիրը լուծվել է մատակարարումը չիրականացնելու հետևանքով</t>
  </si>
  <si>
    <t xml:space="preserve">ՀԻմք՝ միջծրագրային վերաբաշխում, 2014 թվականին նախատեսված ծրագրերի վերջնաժամկետը երկարացվել էր և աշխատանքները շարունակվել են 2015 թվականին: </t>
  </si>
  <si>
    <t>Հիմք ՀՀ կառավարության 08.10.2015թ.ի N 1159 - Ն  որոշում:2015թ. Ուս.տարվա փաստացի ընդունելությունը նախատեսվածից քիչ է եղել:</t>
  </si>
  <si>
    <t xml:space="preserve">Հիմք՝ ՀՀ կառավարության 08.10.2015թ. N 1159 - Ն,    19.11.2015թ. N 1342-Ն    19.11.2015 թ. N 1362-Ն,  24.12.2015թ. N 1508-Ն   որոշումներ:  Ուս.տարվա փաստացի ընդունելությունը նախատեսվածից քիչ է եղել:    </t>
  </si>
  <si>
    <t>Հիմք՝ ՀՀ կառավարության 08.10.2015թ. N 1159 - Ն  որոշում: Ուս.տարվա փաստացի ընդունելությունը նախատեսվածից քիչ է եղել:</t>
  </si>
  <si>
    <t xml:space="preserve">Հիմք՝ ՀՀ ՖՆ թիվ 01/82-6/2943-15 գրություն  13.02.2015թ.  Հիմք՝ ՀՀ ՖՆ թիվ 01.1/82-6/16339-15 գրության  23.06.2015թ.  Նախատեսված միջոցների և փաստացի կատարված  ծախսերի միջև տարբերությունը հետևանք է 2015 թվականի ծրագրի որոշ ենթաբաղադրիչների մասով ՀԲ-ի կողմից հաջորդ տարվա հաշվին գերածախսեր անելու թույլտվությամբ: </t>
  </si>
  <si>
    <t>Հիմքեր՝ ՀՀ ՖՆ  09.04.2015 թ.թիվ  01/83-2/8502-15  գրություն,     ՀՀ կառավարության 27.05.2015թ. N 570-Ն  որոշում, ՀՀ կառավարության 01.10.2015թ.  1127-Ն որոշում, ՀՀ կառավարության 01.10.2015թ. N 1163 - Ն որոշում,      ՀՀ կառավարության 29.10.2015թ. N 1257-Ն որոշում,      ՀՀ կառավարության 29.10.2015 թ. N 1263-Ն որոշում, ՀՀ կառավարության 19.11.2015թ. N 1362-Ն որոշում, Տնտեսումը պայմանավորված է սննդի ծախսերում՝ հաստատութությունների կողմից  կատարված տնտեսումների հետ արձակուրդների ժամանակ</t>
  </si>
  <si>
    <t>Հիմք՝ ՀՀ կառավարության թիվ 920-Ն որոշում   13.08.2015թ.,       Ավագ դպրոցների համար  կահույքի մատակարարման միջազգային մրցակցային գնման,  դպրոցների համար կրթական էլեկտրոնային նյութերի  գնման և մանկավարժական բուհերի և ԿԱԻ մասնաճյուղերի համար լաբորատոր սարքավորումների մատակարարման միջազգային մրցակցային գնման  գործընթացների հետաձգման հետևանքով մատակարարման պայմանագրերը կնքվել են նախատեսվածից ուշ, որի հետևանքով բյուջեով նախատեսված որոշ վճարումների կատարումը համապատասխանաբար հետաձգվել են և դրանց վերջնական ամփոփումը իրականացվել է 2015 թվականին 2014թ. փոխարեն:</t>
  </si>
  <si>
    <t>Հիմք՝ ՀՀ ՖՆ թիվ 01/82-6/2943-15 գրություն  13.02.2015թ.   Հիմք՝ ՀՀ ՖՆ թիվ 01.1/82-6/16339-15 գրություն  23.06.2015թ.   2015թ.-ի բյուջեով  նախատեսված էր ավագ դպրոցների ժամանակակից լաբորատոր սարքավորումներով համալրումը: Նշված սարքավորումների գնման գործընթացների համար իրականացվել են նախապատրաստական աշխատանքներ, որոնք կշարունակվեն 2016 թվ-ին:</t>
  </si>
  <si>
    <t>Տնտեսումն առաջացել է օտար լեզվի ու ինֆորմատիկայի դասընթացների կազմակերպման համար նախատեսված միջոցներից</t>
  </si>
  <si>
    <t>Տնտեսումը հիմնականում առաջացել է  կապի,  մեքենաների և սարքավորումների ընթացիկ նորոգման և պահպանման ծառայությունների, գրասենյակային նյութերի ձեռքբերման մասով:</t>
  </si>
  <si>
    <t>Հավելված N11</t>
  </si>
  <si>
    <t> Հ Ա Շ Վ Ե Տ Վ ՈՒ Թ Յ ՈՒ Ն</t>
  </si>
  <si>
    <t>ՀԱՅԱՍՏԱՆԻ ՀԱՆՐԱՊԵՏՈՒԹՅԱՆ ՊԵՏԱԿԱՆ ԲՅՈՒՋԵՈՎ ՍԱՀՄԱՆՎԱԾ ԾՐԱԳՐԵՐԻ ԻՐԱԿԱՆԱՑՈՒՄԸ ԲՆՈՒԹԱԳՐՈՂ ԱՐԴՅՈՒՆՔԻ ՑՈՒՑԱՆԻՇՆԵՐԻ ԿԱՏԱՐՄԱՆ ՄԱՍԻՆ</t>
  </si>
  <si>
    <t>Հայաստանի Հանրապետության կրթության և գիտության նախարարություն</t>
  </si>
  <si>
    <t>01.01.15թ.- 01.01.16թ. ժամանակահատվածի համար</t>
  </si>
  <si>
    <t>Կապված է պակաս թվով ուսուցիչների ժամանման հետ:</t>
  </si>
  <si>
    <t>Անցկացվել է Մենդելեևյան օլիմպիադա /թվով 1 օլիմպիադա ավել է կատարվել/</t>
  </si>
  <si>
    <t>Ծառայություններ մատուցվել են նաև ուսւմնարաններոմ</t>
  </si>
  <si>
    <t>Ավելացել է անապահով ընտանիքների  երեխաների թիվը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</si>
</sst>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75" formatCode="00"/>
    <numFmt numFmtId="176" formatCode="_(* #,##0.0_);_(* \(#,##0.0\);_(* &quot;-&quot;??_);_(@_)"/>
    <numFmt numFmtId="177" formatCode="#,##0.0"/>
  </numFmts>
  <fonts count="10">
    <font>
      <sz val="10"/>
      <name val="Arial Armenian"/>
    </font>
    <font>
      <sz val="10"/>
      <name val="Helv"/>
      <charset val="204"/>
    </font>
    <font>
      <sz val="10"/>
      <name val="Arial Armenian"/>
      <family val="2"/>
    </font>
    <font>
      <sz val="8"/>
      <name val="Arial Armenian"/>
      <family val="2"/>
    </font>
    <font>
      <sz val="8"/>
      <name val="GHEA Grapalat"/>
      <family val="3"/>
    </font>
    <font>
      <sz val="10"/>
      <name val="GHEA Grapalat"/>
      <family val="3"/>
    </font>
    <font>
      <sz val="9"/>
      <name val="Arial Armenian"/>
      <family val="2"/>
    </font>
    <font>
      <b/>
      <sz val="12"/>
      <name val="GHEA Grapalat"/>
      <family val="3"/>
    </font>
    <font>
      <sz val="8"/>
      <name val="Arial Armenian"/>
    </font>
    <font>
      <sz val="12"/>
      <name val="GHEA Grapalat"/>
      <family val="3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6" fillId="0" borderId="0" applyFont="0" applyFill="0" applyBorder="0" applyAlignment="0" applyProtection="0"/>
    <xf numFmtId="0" fontId="1" fillId="0" borderId="0"/>
    <xf numFmtId="0" fontId="2" fillId="0" borderId="0"/>
    <xf numFmtId="0" fontId="6" fillId="0" borderId="0"/>
    <xf numFmtId="0" fontId="1" fillId="0" borderId="0"/>
  </cellStyleXfs>
  <cellXfs count="93">
    <xf numFmtId="0" fontId="0" fillId="0" borderId="0" xfId="0"/>
    <xf numFmtId="0" fontId="5" fillId="0" borderId="0" xfId="0" applyFont="1"/>
    <xf numFmtId="0" fontId="4" fillId="0" borderId="1" xfId="3" applyFont="1" applyFill="1" applyBorder="1" applyAlignment="1">
      <alignment horizontal="center" vertical="center" wrapText="1"/>
    </xf>
    <xf numFmtId="49" fontId="4" fillId="0" borderId="1" xfId="3" applyNumberFormat="1" applyFont="1" applyFill="1" applyBorder="1" applyAlignment="1">
      <alignment horizontal="center" vertical="center"/>
    </xf>
    <xf numFmtId="4" fontId="4" fillId="0" borderId="1" xfId="3" applyNumberFormat="1" applyFont="1" applyFill="1" applyBorder="1" applyAlignment="1">
      <alignment horizontal="center" vertical="center" wrapText="1"/>
    </xf>
    <xf numFmtId="4" fontId="4" fillId="0" borderId="1" xfId="3" applyNumberFormat="1" applyFont="1" applyFill="1" applyBorder="1" applyAlignment="1">
      <alignment horizontal="center" vertical="center"/>
    </xf>
    <xf numFmtId="0" fontId="4" fillId="0" borderId="1" xfId="3" applyFont="1" applyFill="1" applyBorder="1" applyAlignment="1">
      <alignment horizontal="center" vertical="center" wrapText="1"/>
    </xf>
    <xf numFmtId="49" fontId="4" fillId="0" borderId="1" xfId="3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177" fontId="4" fillId="0" borderId="1" xfId="0" applyNumberFormat="1" applyFont="1" applyFill="1" applyBorder="1" applyAlignment="1">
      <alignment horizontal="left" vertical="center" wrapText="1"/>
    </xf>
    <xf numFmtId="0" fontId="4" fillId="0" borderId="1" xfId="3" applyFont="1" applyFill="1" applyBorder="1" applyAlignment="1" applyProtection="1">
      <alignment vertical="center" wrapText="1"/>
      <protection locked="0"/>
    </xf>
    <xf numFmtId="0" fontId="4" fillId="0" borderId="0" xfId="0" applyFont="1" applyFill="1" applyAlignment="1" applyProtection="1">
      <alignment vertical="center"/>
      <protection hidden="1"/>
    </xf>
    <xf numFmtId="1" fontId="4" fillId="0" borderId="1" xfId="0" applyNumberFormat="1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175" fontId="4" fillId="0" borderId="1" xfId="0" applyNumberFormat="1" applyFont="1" applyFill="1" applyBorder="1" applyAlignment="1">
      <alignment vertical="center"/>
    </xf>
    <xf numFmtId="0" fontId="4" fillId="0" borderId="1" xfId="0" applyFont="1" applyFill="1" applyBorder="1" applyAlignment="1" applyProtection="1">
      <alignment vertical="center" wrapText="1"/>
      <protection locked="0"/>
    </xf>
    <xf numFmtId="0" fontId="4" fillId="0" borderId="1" xfId="3" applyFont="1" applyFill="1" applyBorder="1" applyAlignment="1" applyProtection="1">
      <alignment vertical="center"/>
      <protection locked="0"/>
    </xf>
    <xf numFmtId="0" fontId="4" fillId="0" borderId="1" xfId="2" applyFont="1" applyFill="1" applyBorder="1" applyAlignment="1" applyProtection="1">
      <alignment horizontal="left" vertical="center" wrapText="1"/>
      <protection locked="0"/>
    </xf>
    <xf numFmtId="4" fontId="4" fillId="0" borderId="1" xfId="3" applyNumberFormat="1" applyFont="1" applyFill="1" applyBorder="1" applyAlignment="1" applyProtection="1">
      <alignment vertical="center" wrapText="1"/>
    </xf>
    <xf numFmtId="0" fontId="4" fillId="0" borderId="1" xfId="2" applyFont="1" applyFill="1" applyBorder="1" applyAlignment="1" applyProtection="1">
      <alignment horizontal="left" vertical="center"/>
      <protection locked="0"/>
    </xf>
    <xf numFmtId="0" fontId="4" fillId="0" borderId="1" xfId="2" applyFont="1" applyFill="1" applyBorder="1" applyAlignment="1" applyProtection="1">
      <alignment vertical="center" wrapText="1"/>
      <protection locked="0"/>
    </xf>
    <xf numFmtId="4" fontId="4" fillId="0" borderId="1" xfId="3" applyNumberFormat="1" applyFont="1" applyFill="1" applyBorder="1" applyAlignment="1" applyProtection="1">
      <alignment vertical="center" wrapText="1"/>
      <protection locked="0"/>
    </xf>
    <xf numFmtId="0" fontId="4" fillId="0" borderId="1" xfId="0" applyFont="1" applyFill="1" applyBorder="1" applyAlignment="1">
      <alignment vertical="center" wrapText="1"/>
    </xf>
    <xf numFmtId="0" fontId="4" fillId="0" borderId="1" xfId="3" applyFont="1" applyFill="1" applyBorder="1" applyAlignment="1" applyProtection="1">
      <alignment vertical="center" wrapText="1"/>
      <protection hidden="1"/>
    </xf>
    <xf numFmtId="0" fontId="4" fillId="0" borderId="1" xfId="2" applyFont="1" applyFill="1" applyBorder="1" applyAlignment="1" applyProtection="1">
      <alignment vertical="center"/>
      <protection locked="0"/>
    </xf>
    <xf numFmtId="0" fontId="4" fillId="0" borderId="1" xfId="4" applyFont="1" applyFill="1" applyBorder="1" applyAlignment="1" applyProtection="1">
      <alignment horizontal="left" vertical="center" wrapText="1"/>
      <protection locked="0"/>
    </xf>
    <xf numFmtId="0" fontId="4" fillId="0" borderId="1" xfId="4" applyFont="1" applyFill="1" applyBorder="1" applyAlignment="1" applyProtection="1">
      <alignment vertical="center" wrapText="1"/>
      <protection locked="0"/>
    </xf>
    <xf numFmtId="176" fontId="4" fillId="0" borderId="1" xfId="1" applyNumberFormat="1" applyFont="1" applyFill="1" applyBorder="1" applyAlignment="1" applyProtection="1">
      <alignment horizontal="left" vertical="center" wrapText="1"/>
      <protection locked="0"/>
    </xf>
    <xf numFmtId="0" fontId="4" fillId="0" borderId="1" xfId="0" applyFont="1" applyFill="1" applyBorder="1" applyAlignment="1">
      <alignment horizontal="left" vertical="center"/>
    </xf>
    <xf numFmtId="0" fontId="4" fillId="0" borderId="1" xfId="0" applyNumberFormat="1" applyFont="1" applyFill="1" applyBorder="1" applyAlignment="1">
      <alignment horizontal="left" vertical="center" wrapText="1"/>
    </xf>
    <xf numFmtId="0" fontId="4" fillId="0" borderId="1" xfId="4" applyFont="1" applyFill="1" applyBorder="1" applyAlignment="1" applyProtection="1">
      <alignment vertical="center"/>
      <protection locked="0"/>
    </xf>
    <xf numFmtId="49" fontId="4" fillId="0" borderId="1" xfId="0" applyNumberFormat="1" applyFont="1" applyBorder="1" applyAlignment="1">
      <alignment vertical="center"/>
    </xf>
    <xf numFmtId="175" fontId="4" fillId="2" borderId="1" xfId="0" applyNumberFormat="1" applyFont="1" applyFill="1" applyBorder="1" applyAlignment="1">
      <alignment vertical="center"/>
    </xf>
    <xf numFmtId="0" fontId="4" fillId="0" borderId="0" xfId="0" applyFont="1" applyFill="1" applyBorder="1" applyAlignment="1" applyProtection="1">
      <alignment vertical="center"/>
      <protection hidden="1"/>
    </xf>
    <xf numFmtId="49" fontId="4" fillId="0" borderId="1" xfId="0" applyNumberFormat="1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/>
    </xf>
    <xf numFmtId="0" fontId="4" fillId="0" borderId="1" xfId="5" applyFont="1" applyFill="1" applyBorder="1" applyAlignment="1" applyProtection="1">
      <alignment horizontal="left" vertical="center" wrapText="1"/>
      <protection locked="0"/>
    </xf>
    <xf numFmtId="0" fontId="4" fillId="2" borderId="1" xfId="3" applyFont="1" applyFill="1" applyBorder="1" applyAlignment="1" applyProtection="1">
      <alignment vertical="center" wrapText="1"/>
      <protection locked="0"/>
    </xf>
    <xf numFmtId="0" fontId="4" fillId="2" borderId="1" xfId="0" applyNumberFormat="1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vertical="center"/>
    </xf>
    <xf numFmtId="175" fontId="4" fillId="0" borderId="0" xfId="0" applyNumberFormat="1" applyFont="1" applyFill="1" applyBorder="1" applyAlignment="1">
      <alignment vertical="center"/>
    </xf>
    <xf numFmtId="4" fontId="4" fillId="0" borderId="0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4" fontId="4" fillId="0" borderId="0" xfId="0" applyNumberFormat="1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vertical="center" wrapText="1"/>
      <protection locked="0"/>
    </xf>
    <xf numFmtId="49" fontId="4" fillId="0" borderId="1" xfId="0" applyNumberFormat="1" applyFont="1" applyFill="1" applyBorder="1" applyAlignment="1">
      <alignment vertical="center" wrapText="1"/>
    </xf>
    <xf numFmtId="0" fontId="4" fillId="0" borderId="0" xfId="0" applyFont="1" applyFill="1" applyBorder="1" applyAlignment="1" applyProtection="1">
      <alignment vertical="center"/>
      <protection hidden="1"/>
    </xf>
    <xf numFmtId="0" fontId="4" fillId="0" borderId="1" xfId="0" applyFont="1" applyFill="1" applyBorder="1" applyAlignment="1">
      <alignment horizontal="justify" vertical="center"/>
    </xf>
    <xf numFmtId="0" fontId="4" fillId="3" borderId="1" xfId="3" applyFont="1" applyFill="1" applyBorder="1" applyAlignment="1">
      <alignment horizontal="center" vertical="center" wrapText="1"/>
    </xf>
    <xf numFmtId="49" fontId="4" fillId="3" borderId="1" xfId="3" applyNumberFormat="1" applyFont="1" applyFill="1" applyBorder="1" applyAlignment="1">
      <alignment horizontal="center" vertical="center"/>
    </xf>
    <xf numFmtId="0" fontId="4" fillId="3" borderId="1" xfId="3" applyFont="1" applyFill="1" applyBorder="1" applyAlignment="1">
      <alignment vertical="center" wrapText="1"/>
    </xf>
    <xf numFmtId="49" fontId="4" fillId="3" borderId="1" xfId="3" applyNumberFormat="1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3" fontId="4" fillId="0" borderId="1" xfId="3" applyNumberFormat="1" applyFont="1" applyFill="1" applyBorder="1" applyAlignment="1">
      <alignment horizontal="center" vertical="center" wrapText="1"/>
    </xf>
    <xf numFmtId="3" fontId="4" fillId="0" borderId="1" xfId="3" applyNumberFormat="1" applyFont="1" applyFill="1" applyBorder="1" applyAlignment="1">
      <alignment horizontal="center" vertical="center"/>
    </xf>
    <xf numFmtId="3" fontId="4" fillId="0" borderId="0" xfId="0" applyNumberFormat="1" applyFont="1" applyFill="1" applyBorder="1" applyAlignment="1">
      <alignment vertical="center"/>
    </xf>
    <xf numFmtId="3" fontId="4" fillId="0" borderId="0" xfId="0" applyNumberFormat="1" applyFont="1" applyFill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3" fontId="4" fillId="0" borderId="1" xfId="3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3" applyFont="1" applyFill="1" applyBorder="1" applyAlignment="1" applyProtection="1">
      <alignment horizontal="center" vertical="center" wrapText="1"/>
      <protection locked="0"/>
    </xf>
    <xf numFmtId="4" fontId="4" fillId="0" borderId="1" xfId="3" applyNumberFormat="1" applyFont="1" applyFill="1" applyBorder="1" applyAlignment="1" applyProtection="1">
      <alignment horizontal="center" vertical="center" wrapText="1"/>
      <protection locked="0"/>
    </xf>
    <xf numFmtId="4" fontId="4" fillId="0" borderId="1" xfId="3" applyNumberFormat="1" applyFont="1" applyFill="1" applyBorder="1" applyAlignment="1" applyProtection="1">
      <alignment horizontal="center" vertical="center" wrapText="1"/>
    </xf>
    <xf numFmtId="4" fontId="4" fillId="0" borderId="1" xfId="3" applyNumberFormat="1" applyFont="1" applyFill="1" applyBorder="1" applyAlignment="1" applyProtection="1">
      <alignment horizontal="center" vertical="center" wrapText="1"/>
      <protection hidden="1"/>
    </xf>
    <xf numFmtId="3" fontId="4" fillId="0" borderId="1" xfId="0" applyNumberFormat="1" applyFont="1" applyFill="1" applyBorder="1" applyAlignment="1">
      <alignment horizontal="center" vertical="center"/>
    </xf>
    <xf numFmtId="4" fontId="4" fillId="0" borderId="1" xfId="0" applyNumberFormat="1" applyFont="1" applyFill="1" applyBorder="1" applyAlignment="1">
      <alignment horizontal="center" vertical="center"/>
    </xf>
    <xf numFmtId="3" fontId="4" fillId="2" borderId="1" xfId="0" applyNumberFormat="1" applyFont="1" applyFill="1" applyBorder="1" applyAlignment="1">
      <alignment horizontal="center" vertical="center"/>
    </xf>
    <xf numFmtId="3" fontId="4" fillId="2" borderId="1" xfId="0" applyNumberFormat="1" applyFont="1" applyFill="1" applyBorder="1" applyAlignment="1">
      <alignment horizontal="center" vertical="center"/>
    </xf>
    <xf numFmtId="3" fontId="4" fillId="2" borderId="1" xfId="3" applyNumberFormat="1" applyFont="1" applyFill="1" applyBorder="1" applyAlignment="1" applyProtection="1">
      <alignment horizontal="center" vertical="center" wrapText="1"/>
      <protection locked="0"/>
    </xf>
    <xf numFmtId="3" fontId="4" fillId="0" borderId="1" xfId="0" applyNumberFormat="1" applyFont="1" applyFill="1" applyBorder="1" applyAlignment="1">
      <alignment horizontal="center" vertical="center"/>
    </xf>
    <xf numFmtId="3" fontId="4" fillId="0" borderId="1" xfId="3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Border="1" applyAlignment="1" applyProtection="1">
      <alignment wrapText="1"/>
      <protection locked="0"/>
    </xf>
    <xf numFmtId="0" fontId="5" fillId="0" borderId="0" xfId="0" applyFont="1" applyBorder="1" applyAlignment="1" applyProtection="1">
      <alignment vertical="center" wrapText="1"/>
      <protection locked="0"/>
    </xf>
    <xf numFmtId="0" fontId="9" fillId="0" borderId="0" xfId="0" applyFont="1" applyAlignment="1">
      <alignment horizontal="right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 wrapText="1"/>
    </xf>
    <xf numFmtId="0" fontId="9" fillId="0" borderId="0" xfId="0" applyFont="1" applyAlignment="1">
      <alignment horizontal="center" vertical="center" wrapText="1"/>
    </xf>
    <xf numFmtId="0" fontId="7" fillId="0" borderId="0" xfId="0" applyFont="1" applyBorder="1" applyAlignment="1" applyProtection="1">
      <alignment horizontal="center" vertical="center" wrapText="1"/>
      <protection locked="0"/>
    </xf>
    <xf numFmtId="0" fontId="4" fillId="0" borderId="1" xfId="3" applyFont="1" applyFill="1" applyBorder="1" applyAlignment="1">
      <alignment horizontal="center" vertical="center"/>
    </xf>
    <xf numFmtId="0" fontId="4" fillId="3" borderId="1" xfId="3" applyFont="1" applyFill="1" applyBorder="1" applyAlignment="1">
      <alignment vertical="center" wrapText="1"/>
    </xf>
    <xf numFmtId="0" fontId="4" fillId="3" borderId="1" xfId="3" applyFont="1" applyFill="1" applyBorder="1" applyAlignment="1">
      <alignment horizontal="center" vertical="center" textRotation="90" wrapText="1"/>
    </xf>
    <xf numFmtId="0" fontId="4" fillId="3" borderId="1" xfId="3" applyFont="1" applyFill="1" applyBorder="1" applyAlignment="1">
      <alignment vertical="center" textRotation="90" wrapText="1"/>
    </xf>
    <xf numFmtId="0" fontId="4" fillId="3" borderId="1" xfId="3" applyFont="1" applyFill="1" applyBorder="1" applyAlignment="1">
      <alignment horizontal="center" vertical="center" wrapText="1"/>
    </xf>
    <xf numFmtId="0" fontId="4" fillId="3" borderId="1" xfId="3" applyFont="1" applyFill="1" applyBorder="1" applyAlignment="1">
      <alignment vertical="center" textRotation="90"/>
    </xf>
    <xf numFmtId="0" fontId="4" fillId="0" borderId="1" xfId="0" applyFont="1" applyFill="1" applyBorder="1" applyAlignment="1">
      <alignment horizontal="center" vertical="center"/>
    </xf>
  </cellXfs>
  <cellStyles count="6">
    <cellStyle name="Comma_MES Doc3" xfId="1"/>
    <cellStyle name="Normal" xfId="0" builtinId="0"/>
    <cellStyle name="Normal_Flesh_Proforma revised_Geratsschakan plan 15.08.06_2007" xfId="2"/>
    <cellStyle name="Normal_Hashvetvutjunner" xfId="3"/>
    <cellStyle name="Normal_MES Doc3" xfId="4"/>
    <cellStyle name="Style 1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635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635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"/>
  <sheetViews>
    <sheetView tabSelected="1" zoomScaleNormal="82" workbookViewId="0">
      <selection activeCell="O6" sqref="O6"/>
    </sheetView>
  </sheetViews>
  <sheetFormatPr defaultRowHeight="13.5"/>
  <cols>
    <col min="1" max="1" width="5.140625" style="77" customWidth="1"/>
    <col min="2" max="5" width="9.140625" style="77"/>
    <col min="6" max="6" width="11" style="77" customWidth="1"/>
    <col min="7" max="7" width="9.140625" style="77"/>
    <col min="8" max="8" width="10.7109375" style="77" customWidth="1"/>
    <col min="9" max="11" width="9.140625" style="77"/>
    <col min="12" max="12" width="34.5703125" style="77" customWidth="1"/>
    <col min="13" max="13" width="13.85546875" style="77" customWidth="1"/>
    <col min="14" max="16384" width="9.140625" style="77"/>
  </cols>
  <sheetData>
    <row r="1" spans="1:14" ht="20.25" customHeight="1">
      <c r="M1" s="78" t="s">
        <v>288</v>
      </c>
    </row>
    <row r="2" spans="1:14" ht="20.25" customHeight="1">
      <c r="M2" s="78"/>
    </row>
    <row r="3" spans="1:14" ht="20.25" customHeight="1">
      <c r="M3" s="78"/>
    </row>
    <row r="5" spans="1:14" ht="17.25">
      <c r="A5" s="83"/>
      <c r="C5" s="1"/>
      <c r="D5" s="1"/>
      <c r="L5" s="79"/>
    </row>
    <row r="6" spans="1:14">
      <c r="A6" s="83"/>
      <c r="C6" s="1"/>
      <c r="D6" s="1"/>
    </row>
    <row r="7" spans="1:14" ht="17.25">
      <c r="A7" s="82" t="s">
        <v>289</v>
      </c>
      <c r="B7" s="82"/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</row>
    <row r="8" spans="1:14" ht="47.25" customHeight="1">
      <c r="A8" s="84" t="s">
        <v>290</v>
      </c>
      <c r="B8" s="84"/>
      <c r="C8" s="84"/>
      <c r="D8" s="84"/>
      <c r="E8" s="84"/>
      <c r="F8" s="84"/>
      <c r="G8" s="84"/>
      <c r="H8" s="84"/>
      <c r="I8" s="84"/>
      <c r="J8" s="84"/>
      <c r="K8" s="84"/>
      <c r="L8" s="84"/>
      <c r="M8" s="84"/>
      <c r="N8" s="81"/>
    </row>
    <row r="9" spans="1:14" ht="39.75" customHeight="1">
      <c r="A9" s="85" t="s">
        <v>291</v>
      </c>
      <c r="B9" s="85"/>
      <c r="C9" s="85"/>
      <c r="D9" s="85"/>
      <c r="E9" s="85"/>
      <c r="F9" s="85"/>
      <c r="G9" s="85"/>
      <c r="H9" s="85"/>
      <c r="I9" s="85"/>
      <c r="J9" s="85"/>
      <c r="K9" s="85"/>
      <c r="L9" s="85"/>
      <c r="M9" s="85"/>
    </row>
    <row r="10" spans="1:14" ht="17.25">
      <c r="A10" s="82" t="s">
        <v>292</v>
      </c>
      <c r="B10" s="82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</row>
    <row r="11" spans="1:14" ht="17.25">
      <c r="A11" s="80"/>
      <c r="B11" s="80"/>
      <c r="C11" s="80"/>
      <c r="D11" s="80"/>
      <c r="E11" s="80"/>
      <c r="F11" s="80"/>
      <c r="G11" s="80"/>
      <c r="H11" s="80"/>
      <c r="I11" s="80"/>
      <c r="J11" s="80"/>
      <c r="K11" s="80"/>
      <c r="L11" s="80"/>
    </row>
    <row r="12" spans="1:14" ht="15.75" customHeight="1">
      <c r="A12" s="80"/>
      <c r="B12" s="80"/>
      <c r="C12" s="80"/>
      <c r="D12" s="80"/>
      <c r="E12" s="80"/>
      <c r="F12" s="80"/>
      <c r="G12" s="80"/>
      <c r="H12" s="80"/>
      <c r="I12" s="80"/>
      <c r="J12" s="80"/>
      <c r="K12" s="80"/>
      <c r="L12" s="80"/>
    </row>
  </sheetData>
  <mergeCells count="5">
    <mergeCell ref="A10:M10"/>
    <mergeCell ref="A5:A6"/>
    <mergeCell ref="A7:M7"/>
    <mergeCell ref="A8:M8"/>
    <mergeCell ref="A9:M9"/>
  </mergeCells>
  <phoneticPr fontId="8" type="noConversion"/>
  <pageMargins left="0.52" right="0.17" top="0.56000000000000005" bottom="0.45" header="0.19" footer="0.16"/>
  <pageSetup paperSize="9" scale="88" firstPageNumber="2106" orientation="landscape" useFirstPageNumber="1" r:id="rId1"/>
  <headerFooter>
    <oddFooter>&amp;L&amp;"GHEA Grapalat,Regular"&amp;8Հայաստանի Հանրապետության ֆինանսների նախարարություն&amp;R&amp;"GHEA Grapalat,Regular"&amp;9&amp;F   &amp;Pէջ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39"/>
  <sheetViews>
    <sheetView topLeftCell="A317" zoomScaleNormal="100" workbookViewId="0">
      <selection activeCell="J5" sqref="J5"/>
    </sheetView>
  </sheetViews>
  <sheetFormatPr defaultColWidth="20.5703125" defaultRowHeight="12.75"/>
  <cols>
    <col min="1" max="1" width="5.7109375" style="43" customWidth="1"/>
    <col min="2" max="2" width="3" style="57" customWidth="1"/>
    <col min="3" max="3" width="5.5703125" style="57" customWidth="1"/>
    <col min="4" max="4" width="3.28515625" style="43" customWidth="1"/>
    <col min="5" max="5" width="4" style="43" customWidth="1"/>
    <col min="6" max="6" width="3.85546875" style="57" customWidth="1"/>
    <col min="7" max="7" width="3.28515625" style="43" customWidth="1"/>
    <col min="8" max="8" width="30.42578125" style="43" customWidth="1"/>
    <col min="9" max="9" width="34.28515625" style="43" customWidth="1"/>
    <col min="10" max="10" width="10.28515625" style="43" customWidth="1"/>
    <col min="11" max="11" width="11.85546875" style="63" customWidth="1"/>
    <col min="12" max="13" width="9.7109375" style="63" customWidth="1"/>
    <col min="14" max="14" width="10.5703125" style="63" customWidth="1"/>
    <col min="15" max="15" width="9.7109375" style="63" customWidth="1"/>
    <col min="16" max="16" width="41.7109375" style="43" customWidth="1"/>
    <col min="17" max="17" width="11.42578125" style="44" customWidth="1"/>
    <col min="18" max="18" width="12" style="44" customWidth="1"/>
    <col min="19" max="19" width="11.5703125" style="44" customWidth="1"/>
    <col min="20" max="20" width="11.7109375" style="44" customWidth="1"/>
    <col min="21" max="21" width="10" style="44" customWidth="1"/>
    <col min="22" max="22" width="38.7109375" style="45" customWidth="1"/>
    <col min="23" max="23" width="31" style="43" customWidth="1"/>
    <col min="24" max="24" width="22.28515625" style="43" customWidth="1"/>
    <col min="25" max="25" width="24.28515625" style="43" customWidth="1"/>
    <col min="26" max="26" width="20.5703125" style="11" customWidth="1"/>
    <col min="27" max="16384" width="20.5703125" style="11"/>
  </cols>
  <sheetData>
    <row r="1" spans="1:25" ht="27.75" customHeight="1">
      <c r="A1" s="91" t="s">
        <v>99</v>
      </c>
      <c r="B1" s="88" t="s">
        <v>100</v>
      </c>
      <c r="C1" s="87" t="s">
        <v>101</v>
      </c>
      <c r="D1" s="87"/>
      <c r="E1" s="87"/>
      <c r="F1" s="88" t="s">
        <v>113</v>
      </c>
      <c r="G1" s="89" t="s">
        <v>114</v>
      </c>
      <c r="H1" s="90" t="s">
        <v>115</v>
      </c>
      <c r="I1" s="90" t="s">
        <v>122</v>
      </c>
      <c r="J1" s="90" t="s">
        <v>121</v>
      </c>
      <c r="K1" s="86" t="s">
        <v>123</v>
      </c>
      <c r="L1" s="86"/>
      <c r="M1" s="86"/>
      <c r="N1" s="86"/>
      <c r="O1" s="86"/>
      <c r="P1" s="86"/>
      <c r="Q1" s="86" t="s">
        <v>132</v>
      </c>
      <c r="R1" s="92"/>
      <c r="S1" s="92"/>
      <c r="T1" s="92"/>
      <c r="U1" s="92"/>
      <c r="V1" s="92"/>
      <c r="W1" s="86" t="s">
        <v>133</v>
      </c>
      <c r="X1" s="86"/>
      <c r="Y1" s="86"/>
    </row>
    <row r="2" spans="1:25" ht="90.75" customHeight="1">
      <c r="A2" s="91"/>
      <c r="B2" s="88"/>
      <c r="C2" s="51" t="s">
        <v>102</v>
      </c>
      <c r="D2" s="87" t="s">
        <v>112</v>
      </c>
      <c r="E2" s="87"/>
      <c r="F2" s="88"/>
      <c r="G2" s="89"/>
      <c r="H2" s="90"/>
      <c r="I2" s="90"/>
      <c r="J2" s="90"/>
      <c r="K2" s="60" t="s">
        <v>116</v>
      </c>
      <c r="L2" s="60" t="s">
        <v>117</v>
      </c>
      <c r="M2" s="60" t="s">
        <v>118</v>
      </c>
      <c r="N2" s="60" t="s">
        <v>119</v>
      </c>
      <c r="O2" s="60" t="s">
        <v>120</v>
      </c>
      <c r="P2" s="2" t="s">
        <v>124</v>
      </c>
      <c r="Q2" s="4" t="s">
        <v>116</v>
      </c>
      <c r="R2" s="4" t="s">
        <v>125</v>
      </c>
      <c r="S2" s="4" t="s">
        <v>188</v>
      </c>
      <c r="T2" s="4" t="s">
        <v>126</v>
      </c>
      <c r="U2" s="4" t="s">
        <v>127</v>
      </c>
      <c r="V2" s="6" t="s">
        <v>128</v>
      </c>
      <c r="W2" s="2" t="s">
        <v>129</v>
      </c>
      <c r="X2" s="2" t="s">
        <v>130</v>
      </c>
      <c r="Y2" s="2" t="s">
        <v>131</v>
      </c>
    </row>
    <row r="3" spans="1:25">
      <c r="A3" s="53" t="s">
        <v>103</v>
      </c>
      <c r="B3" s="51" t="s">
        <v>104</v>
      </c>
      <c r="C3" s="51" t="s">
        <v>1</v>
      </c>
      <c r="D3" s="53" t="s">
        <v>105</v>
      </c>
      <c r="E3" s="53" t="s">
        <v>106</v>
      </c>
      <c r="F3" s="51" t="s">
        <v>107</v>
      </c>
      <c r="G3" s="54" t="s">
        <v>108</v>
      </c>
      <c r="H3" s="52" t="s">
        <v>109</v>
      </c>
      <c r="I3" s="52" t="s">
        <v>110</v>
      </c>
      <c r="J3" s="52" t="s">
        <v>111</v>
      </c>
      <c r="K3" s="61" t="s">
        <v>3</v>
      </c>
      <c r="L3" s="61" t="s">
        <v>4</v>
      </c>
      <c r="M3" s="61" t="s">
        <v>5</v>
      </c>
      <c r="N3" s="61" t="s">
        <v>6</v>
      </c>
      <c r="O3" s="61" t="s">
        <v>7</v>
      </c>
      <c r="P3" s="3" t="s">
        <v>8</v>
      </c>
      <c r="Q3" s="5" t="s">
        <v>9</v>
      </c>
      <c r="R3" s="5" t="s">
        <v>10</v>
      </c>
      <c r="S3" s="5" t="s">
        <v>11</v>
      </c>
      <c r="T3" s="5" t="s">
        <v>12</v>
      </c>
      <c r="U3" s="5" t="s">
        <v>13</v>
      </c>
      <c r="V3" s="7" t="s">
        <v>14</v>
      </c>
      <c r="W3" s="3" t="s">
        <v>15</v>
      </c>
      <c r="X3" s="3" t="s">
        <v>16</v>
      </c>
      <c r="Y3" s="3" t="s">
        <v>17</v>
      </c>
    </row>
    <row r="4" spans="1:25" ht="55.5" customHeight="1">
      <c r="A4" s="12">
        <v>104010</v>
      </c>
      <c r="B4" s="55" t="s">
        <v>3</v>
      </c>
      <c r="C4" s="55">
        <v>1001</v>
      </c>
      <c r="D4" s="13" t="s">
        <v>18</v>
      </c>
      <c r="E4" s="14">
        <v>20</v>
      </c>
      <c r="F4" s="55"/>
      <c r="G4" s="13"/>
      <c r="H4" s="15" t="s">
        <v>174</v>
      </c>
      <c r="I4" s="15"/>
      <c r="J4" s="10"/>
      <c r="K4" s="65"/>
      <c r="L4" s="65"/>
      <c r="M4" s="65"/>
      <c r="N4" s="65"/>
      <c r="O4" s="65"/>
      <c r="P4" s="66"/>
      <c r="Q4" s="67">
        <v>910600.6</v>
      </c>
      <c r="R4" s="67"/>
      <c r="S4" s="67">
        <f>Q4+R4</f>
        <v>910600.6</v>
      </c>
      <c r="T4" s="67">
        <v>901123.16</v>
      </c>
      <c r="U4" s="68">
        <f>T4-S4</f>
        <v>-9477.4399999999441</v>
      </c>
      <c r="V4" s="10" t="s">
        <v>287</v>
      </c>
      <c r="W4" s="10"/>
      <c r="X4" s="10"/>
      <c r="Y4" s="16"/>
    </row>
    <row r="5" spans="1:25" ht="38.25">
      <c r="A5" s="13"/>
      <c r="B5" s="55"/>
      <c r="C5" s="55"/>
      <c r="D5" s="13"/>
      <c r="E5" s="14"/>
      <c r="F5" s="55">
        <v>1</v>
      </c>
      <c r="G5" s="13"/>
      <c r="H5" s="15"/>
      <c r="I5" s="17" t="s">
        <v>22</v>
      </c>
      <c r="J5" s="10" t="s">
        <v>0</v>
      </c>
      <c r="K5" s="65">
        <v>10</v>
      </c>
      <c r="L5" s="65"/>
      <c r="M5" s="65">
        <f t="shared" ref="M5:M24" si="0">K5+L5</f>
        <v>10</v>
      </c>
      <c r="N5" s="65">
        <v>10</v>
      </c>
      <c r="O5" s="65">
        <f t="shared" ref="O5:O28" si="1">N5-M5</f>
        <v>0</v>
      </c>
      <c r="P5" s="66"/>
      <c r="Q5" s="67"/>
      <c r="R5" s="67"/>
      <c r="S5" s="67"/>
      <c r="T5" s="67"/>
      <c r="U5" s="68"/>
      <c r="V5" s="10"/>
      <c r="W5" s="10"/>
      <c r="X5" s="10"/>
      <c r="Y5" s="16"/>
    </row>
    <row r="6" spans="1:25" ht="26.25" customHeight="1">
      <c r="A6" s="13"/>
      <c r="B6" s="55"/>
      <c r="C6" s="55"/>
      <c r="D6" s="13"/>
      <c r="E6" s="14"/>
      <c r="F6" s="55">
        <v>2</v>
      </c>
      <c r="G6" s="13"/>
      <c r="H6" s="15"/>
      <c r="I6" s="17" t="s">
        <v>175</v>
      </c>
      <c r="J6" s="10" t="s">
        <v>0</v>
      </c>
      <c r="K6" s="65">
        <v>60</v>
      </c>
      <c r="L6" s="65"/>
      <c r="M6" s="65">
        <f t="shared" si="0"/>
        <v>60</v>
      </c>
      <c r="N6" s="65">
        <v>60</v>
      </c>
      <c r="O6" s="65">
        <f t="shared" si="1"/>
        <v>0</v>
      </c>
      <c r="P6" s="66"/>
      <c r="Q6" s="67"/>
      <c r="R6" s="67"/>
      <c r="S6" s="67"/>
      <c r="T6" s="67"/>
      <c r="U6" s="68"/>
      <c r="V6" s="10"/>
      <c r="W6" s="10"/>
      <c r="X6" s="10"/>
      <c r="Y6" s="16"/>
    </row>
    <row r="7" spans="1:25" ht="25.5">
      <c r="A7" s="13"/>
      <c r="B7" s="55"/>
      <c r="C7" s="55"/>
      <c r="D7" s="13"/>
      <c r="E7" s="14"/>
      <c r="F7" s="55">
        <v>3</v>
      </c>
      <c r="G7" s="13"/>
      <c r="H7" s="15"/>
      <c r="I7" s="17" t="s">
        <v>23</v>
      </c>
      <c r="J7" s="10" t="s">
        <v>0</v>
      </c>
      <c r="K7" s="65">
        <v>3917</v>
      </c>
      <c r="L7" s="65"/>
      <c r="M7" s="65">
        <f t="shared" si="0"/>
        <v>3917</v>
      </c>
      <c r="N7" s="65">
        <v>3917</v>
      </c>
      <c r="O7" s="65">
        <f>N7-M7</f>
        <v>0</v>
      </c>
      <c r="P7" s="66"/>
      <c r="Q7" s="67"/>
      <c r="R7" s="67"/>
      <c r="S7" s="67"/>
      <c r="T7" s="67"/>
      <c r="U7" s="68"/>
      <c r="V7" s="10"/>
      <c r="W7" s="10"/>
      <c r="X7" s="10"/>
      <c r="Y7" s="16"/>
    </row>
    <row r="8" spans="1:25" ht="80.25" customHeight="1">
      <c r="A8" s="13"/>
      <c r="B8" s="55"/>
      <c r="C8" s="55"/>
      <c r="D8" s="13"/>
      <c r="E8" s="14"/>
      <c r="F8" s="55">
        <v>4</v>
      </c>
      <c r="G8" s="13"/>
      <c r="H8" s="15"/>
      <c r="I8" s="17" t="s">
        <v>176</v>
      </c>
      <c r="J8" s="10" t="s">
        <v>0</v>
      </c>
      <c r="K8" s="65">
        <v>87</v>
      </c>
      <c r="L8" s="65"/>
      <c r="M8" s="65">
        <f t="shared" si="0"/>
        <v>87</v>
      </c>
      <c r="N8" s="65">
        <v>87</v>
      </c>
      <c r="O8" s="65">
        <f>N8-M8</f>
        <v>0</v>
      </c>
      <c r="P8" s="66"/>
      <c r="Q8" s="67"/>
      <c r="R8" s="67"/>
      <c r="S8" s="67"/>
      <c r="T8" s="67"/>
      <c r="U8" s="68"/>
      <c r="V8" s="10"/>
      <c r="W8" s="10"/>
      <c r="X8" s="10"/>
      <c r="Y8" s="16"/>
    </row>
    <row r="9" spans="1:25" ht="32.25" customHeight="1">
      <c r="A9" s="13"/>
      <c r="B9" s="55"/>
      <c r="C9" s="55"/>
      <c r="D9" s="13"/>
      <c r="E9" s="14"/>
      <c r="F9" s="55">
        <v>5</v>
      </c>
      <c r="G9" s="13"/>
      <c r="H9" s="15"/>
      <c r="I9" s="17" t="s">
        <v>24</v>
      </c>
      <c r="J9" s="10" t="s">
        <v>0</v>
      </c>
      <c r="K9" s="65">
        <v>89</v>
      </c>
      <c r="L9" s="65"/>
      <c r="M9" s="65">
        <f t="shared" si="0"/>
        <v>89</v>
      </c>
      <c r="N9" s="65">
        <v>89</v>
      </c>
      <c r="O9" s="65">
        <f t="shared" si="1"/>
        <v>0</v>
      </c>
      <c r="P9" s="66"/>
      <c r="Q9" s="67"/>
      <c r="R9" s="67"/>
      <c r="S9" s="67"/>
      <c r="T9" s="67"/>
      <c r="U9" s="68"/>
      <c r="V9" s="10"/>
      <c r="W9" s="10"/>
      <c r="X9" s="10"/>
      <c r="Y9" s="16"/>
    </row>
    <row r="10" spans="1:25" ht="63.75">
      <c r="A10" s="13"/>
      <c r="B10" s="55"/>
      <c r="C10" s="55"/>
      <c r="D10" s="13"/>
      <c r="E10" s="14"/>
      <c r="F10" s="55">
        <v>6</v>
      </c>
      <c r="G10" s="13"/>
      <c r="H10" s="15"/>
      <c r="I10" s="17" t="s">
        <v>25</v>
      </c>
      <c r="J10" s="10" t="s">
        <v>0</v>
      </c>
      <c r="K10" s="65">
        <v>51</v>
      </c>
      <c r="L10" s="65"/>
      <c r="M10" s="65">
        <f t="shared" si="0"/>
        <v>51</v>
      </c>
      <c r="N10" s="65">
        <v>51</v>
      </c>
      <c r="O10" s="65">
        <f t="shared" si="1"/>
        <v>0</v>
      </c>
      <c r="P10" s="66"/>
      <c r="Q10" s="67"/>
      <c r="R10" s="67"/>
      <c r="S10" s="67"/>
      <c r="T10" s="67"/>
      <c r="U10" s="68"/>
      <c r="V10" s="10"/>
      <c r="W10" s="10"/>
      <c r="X10" s="10"/>
      <c r="Y10" s="10"/>
    </row>
    <row r="11" spans="1:25" ht="25.5">
      <c r="A11" s="13"/>
      <c r="B11" s="55"/>
      <c r="C11" s="55"/>
      <c r="D11" s="13"/>
      <c r="E11" s="14"/>
      <c r="F11" s="55">
        <v>7</v>
      </c>
      <c r="G11" s="13"/>
      <c r="H11" s="15"/>
      <c r="I11" s="17" t="s">
        <v>26</v>
      </c>
      <c r="J11" s="10" t="s">
        <v>0</v>
      </c>
      <c r="K11" s="65">
        <v>500</v>
      </c>
      <c r="L11" s="65"/>
      <c r="M11" s="65">
        <f t="shared" si="0"/>
        <v>500</v>
      </c>
      <c r="N11" s="65">
        <v>500</v>
      </c>
      <c r="O11" s="65">
        <f t="shared" si="1"/>
        <v>0</v>
      </c>
      <c r="P11" s="66"/>
      <c r="Q11" s="67"/>
      <c r="R11" s="67"/>
      <c r="S11" s="67"/>
      <c r="T11" s="67"/>
      <c r="U11" s="68"/>
      <c r="V11" s="10"/>
      <c r="W11" s="10"/>
      <c r="X11" s="10"/>
      <c r="Y11" s="10"/>
    </row>
    <row r="12" spans="1:25" ht="39.75" customHeight="1">
      <c r="A12" s="13"/>
      <c r="B12" s="55"/>
      <c r="C12" s="55"/>
      <c r="D12" s="13"/>
      <c r="E12" s="14"/>
      <c r="F12" s="55">
        <v>8</v>
      </c>
      <c r="G12" s="13"/>
      <c r="H12" s="15"/>
      <c r="I12" s="17" t="s">
        <v>177</v>
      </c>
      <c r="J12" s="10" t="s">
        <v>0</v>
      </c>
      <c r="K12" s="65">
        <v>500</v>
      </c>
      <c r="L12" s="65"/>
      <c r="M12" s="65">
        <f t="shared" si="0"/>
        <v>500</v>
      </c>
      <c r="N12" s="65">
        <v>500</v>
      </c>
      <c r="O12" s="65">
        <f t="shared" si="1"/>
        <v>0</v>
      </c>
      <c r="P12" s="66"/>
      <c r="Q12" s="67"/>
      <c r="R12" s="67"/>
      <c r="S12" s="67"/>
      <c r="T12" s="67"/>
      <c r="U12" s="68"/>
      <c r="V12" s="10"/>
      <c r="W12" s="10"/>
      <c r="X12" s="10"/>
      <c r="Y12" s="10"/>
    </row>
    <row r="13" spans="1:25" ht="43.5" customHeight="1">
      <c r="A13" s="13"/>
      <c r="B13" s="55"/>
      <c r="C13" s="55"/>
      <c r="D13" s="13"/>
      <c r="E13" s="14"/>
      <c r="F13" s="55">
        <v>9</v>
      </c>
      <c r="G13" s="13"/>
      <c r="H13" s="15"/>
      <c r="I13" s="17" t="s">
        <v>27</v>
      </c>
      <c r="J13" s="10" t="s">
        <v>0</v>
      </c>
      <c r="K13" s="65">
        <v>160</v>
      </c>
      <c r="L13" s="65"/>
      <c r="M13" s="65">
        <f t="shared" si="0"/>
        <v>160</v>
      </c>
      <c r="N13" s="65">
        <v>160</v>
      </c>
      <c r="O13" s="65">
        <f t="shared" si="1"/>
        <v>0</v>
      </c>
      <c r="P13" s="66"/>
      <c r="Q13" s="67"/>
      <c r="R13" s="67"/>
      <c r="S13" s="67"/>
      <c r="T13" s="67"/>
      <c r="U13" s="68"/>
      <c r="V13" s="10"/>
      <c r="W13" s="10"/>
      <c r="X13" s="10"/>
      <c r="Y13" s="10"/>
    </row>
    <row r="14" spans="1:25" ht="28.5" customHeight="1">
      <c r="A14" s="13"/>
      <c r="B14" s="55"/>
      <c r="C14" s="55"/>
      <c r="D14" s="13"/>
      <c r="E14" s="14"/>
      <c r="F14" s="55">
        <v>10</v>
      </c>
      <c r="G14" s="13"/>
      <c r="H14" s="15"/>
      <c r="I14" s="17" t="s">
        <v>178</v>
      </c>
      <c r="J14" s="10" t="s">
        <v>0</v>
      </c>
      <c r="K14" s="65">
        <v>619</v>
      </c>
      <c r="L14" s="65"/>
      <c r="M14" s="65">
        <f t="shared" si="0"/>
        <v>619</v>
      </c>
      <c r="N14" s="65">
        <v>619</v>
      </c>
      <c r="O14" s="65">
        <f t="shared" si="1"/>
        <v>0</v>
      </c>
      <c r="P14" s="66"/>
      <c r="Q14" s="67"/>
      <c r="R14" s="67"/>
      <c r="S14" s="67"/>
      <c r="T14" s="67"/>
      <c r="U14" s="68"/>
      <c r="V14" s="10"/>
      <c r="W14" s="10"/>
      <c r="X14" s="10"/>
      <c r="Y14" s="10"/>
    </row>
    <row r="15" spans="1:25" ht="27.75" customHeight="1">
      <c r="A15" s="13"/>
      <c r="B15" s="55"/>
      <c r="C15" s="55"/>
      <c r="D15" s="13"/>
      <c r="E15" s="14"/>
      <c r="F15" s="55">
        <v>11</v>
      </c>
      <c r="G15" s="13"/>
      <c r="H15" s="15"/>
      <c r="I15" s="17" t="s">
        <v>28</v>
      </c>
      <c r="J15" s="10" t="s">
        <v>0</v>
      </c>
      <c r="K15" s="65">
        <v>60</v>
      </c>
      <c r="L15" s="65"/>
      <c r="M15" s="65">
        <f t="shared" si="0"/>
        <v>60</v>
      </c>
      <c r="N15" s="65">
        <v>60</v>
      </c>
      <c r="O15" s="65">
        <f t="shared" si="1"/>
        <v>0</v>
      </c>
      <c r="P15" s="66"/>
      <c r="Q15" s="67"/>
      <c r="R15" s="67"/>
      <c r="S15" s="67"/>
      <c r="T15" s="67"/>
      <c r="U15" s="68"/>
      <c r="V15" s="10"/>
      <c r="W15" s="10"/>
      <c r="X15" s="10"/>
      <c r="Y15" s="10"/>
    </row>
    <row r="16" spans="1:25" ht="25.5">
      <c r="A16" s="13"/>
      <c r="B16" s="55"/>
      <c r="C16" s="55"/>
      <c r="D16" s="13"/>
      <c r="E16" s="14"/>
      <c r="F16" s="55">
        <v>12</v>
      </c>
      <c r="G16" s="13"/>
      <c r="H16" s="15"/>
      <c r="I16" s="17" t="s">
        <v>29</v>
      </c>
      <c r="J16" s="10" t="s">
        <v>0</v>
      </c>
      <c r="K16" s="65">
        <v>21</v>
      </c>
      <c r="L16" s="65"/>
      <c r="M16" s="65">
        <f t="shared" si="0"/>
        <v>21</v>
      </c>
      <c r="N16" s="65">
        <v>21</v>
      </c>
      <c r="O16" s="65">
        <f t="shared" si="1"/>
        <v>0</v>
      </c>
      <c r="P16" s="66"/>
      <c r="Q16" s="67"/>
      <c r="R16" s="67"/>
      <c r="S16" s="67"/>
      <c r="T16" s="67"/>
      <c r="U16" s="68"/>
      <c r="V16" s="10"/>
      <c r="W16" s="10"/>
      <c r="X16" s="10"/>
      <c r="Y16" s="10"/>
    </row>
    <row r="17" spans="1:25" ht="27.75" customHeight="1">
      <c r="A17" s="13"/>
      <c r="B17" s="55"/>
      <c r="C17" s="55"/>
      <c r="D17" s="13"/>
      <c r="E17" s="14"/>
      <c r="F17" s="55">
        <v>14</v>
      </c>
      <c r="G17" s="13"/>
      <c r="H17" s="15"/>
      <c r="I17" s="17" t="s">
        <v>30</v>
      </c>
      <c r="J17" s="10" t="s">
        <v>0</v>
      </c>
      <c r="K17" s="65">
        <v>1060</v>
      </c>
      <c r="L17" s="65"/>
      <c r="M17" s="65">
        <f t="shared" si="0"/>
        <v>1060</v>
      </c>
      <c r="N17" s="65">
        <v>1060</v>
      </c>
      <c r="O17" s="65">
        <f t="shared" si="1"/>
        <v>0</v>
      </c>
      <c r="P17" s="66"/>
      <c r="Q17" s="67"/>
      <c r="R17" s="67"/>
      <c r="S17" s="67"/>
      <c r="T17" s="67"/>
      <c r="U17" s="68"/>
      <c r="V17" s="10"/>
      <c r="W17" s="10"/>
      <c r="X17" s="10"/>
      <c r="Y17" s="10"/>
    </row>
    <row r="18" spans="1:25" ht="80.25" customHeight="1">
      <c r="A18" s="13"/>
      <c r="B18" s="55"/>
      <c r="C18" s="55"/>
      <c r="D18" s="13"/>
      <c r="E18" s="14"/>
      <c r="F18" s="55">
        <v>15</v>
      </c>
      <c r="G18" s="13"/>
      <c r="H18" s="15"/>
      <c r="I18" s="17" t="s">
        <v>179</v>
      </c>
      <c r="J18" s="10" t="s">
        <v>0</v>
      </c>
      <c r="K18" s="65">
        <v>45</v>
      </c>
      <c r="L18" s="65"/>
      <c r="M18" s="65">
        <f t="shared" si="0"/>
        <v>45</v>
      </c>
      <c r="N18" s="65">
        <v>45</v>
      </c>
      <c r="O18" s="65">
        <f t="shared" si="1"/>
        <v>0</v>
      </c>
      <c r="P18" s="66"/>
      <c r="Q18" s="67"/>
      <c r="R18" s="67"/>
      <c r="S18" s="67"/>
      <c r="T18" s="67"/>
      <c r="U18" s="68"/>
      <c r="V18" s="10"/>
      <c r="W18" s="10"/>
      <c r="X18" s="10"/>
      <c r="Y18" s="10"/>
    </row>
    <row r="19" spans="1:25" ht="27.75" customHeight="1">
      <c r="A19" s="13"/>
      <c r="B19" s="55"/>
      <c r="C19" s="55">
        <v>1111</v>
      </c>
      <c r="D19" s="13" t="s">
        <v>18</v>
      </c>
      <c r="E19" s="14">
        <v>5</v>
      </c>
      <c r="F19" s="55"/>
      <c r="G19" s="13"/>
      <c r="H19" s="15" t="s">
        <v>171</v>
      </c>
      <c r="I19" s="17"/>
      <c r="J19" s="10"/>
      <c r="K19" s="65"/>
      <c r="L19" s="65"/>
      <c r="M19" s="65"/>
      <c r="N19" s="65"/>
      <c r="O19" s="65"/>
      <c r="P19" s="66"/>
      <c r="Q19" s="67">
        <v>60000</v>
      </c>
      <c r="R19" s="67"/>
      <c r="S19" s="67">
        <f t="shared" ref="S19:S25" si="2">Q19+R19</f>
        <v>60000</v>
      </c>
      <c r="T19" s="67">
        <v>60000</v>
      </c>
      <c r="U19" s="68">
        <f>T19-S19</f>
        <v>0</v>
      </c>
      <c r="V19" s="10"/>
      <c r="W19" s="10"/>
      <c r="X19" s="10"/>
      <c r="Y19" s="10"/>
    </row>
    <row r="20" spans="1:25" ht="22.5" customHeight="1">
      <c r="A20" s="13"/>
      <c r="B20" s="55"/>
      <c r="C20" s="55"/>
      <c r="D20" s="13"/>
      <c r="E20" s="14"/>
      <c r="F20" s="55">
        <v>1</v>
      </c>
      <c r="G20" s="13"/>
      <c r="H20" s="15"/>
      <c r="I20" s="17" t="s">
        <v>172</v>
      </c>
      <c r="J20" s="10" t="s">
        <v>0</v>
      </c>
      <c r="K20" s="65">
        <v>54</v>
      </c>
      <c r="L20" s="65"/>
      <c r="M20" s="65">
        <f t="shared" si="0"/>
        <v>54</v>
      </c>
      <c r="N20" s="65">
        <v>54</v>
      </c>
      <c r="O20" s="65">
        <f t="shared" si="1"/>
        <v>0</v>
      </c>
      <c r="P20" s="66"/>
      <c r="Q20" s="67"/>
      <c r="R20" s="67"/>
      <c r="S20" s="67"/>
      <c r="T20" s="67"/>
      <c r="U20" s="68"/>
      <c r="V20" s="10"/>
      <c r="W20" s="10"/>
      <c r="X20" s="10"/>
      <c r="Y20" s="10"/>
    </row>
    <row r="21" spans="1:25" ht="19.5" customHeight="1">
      <c r="A21" s="13"/>
      <c r="B21" s="55"/>
      <c r="C21" s="55"/>
      <c r="D21" s="13"/>
      <c r="E21" s="14"/>
      <c r="F21" s="55">
        <v>2</v>
      </c>
      <c r="G21" s="13"/>
      <c r="H21" s="15"/>
      <c r="I21" s="17" t="s">
        <v>173</v>
      </c>
      <c r="J21" s="10" t="s">
        <v>0</v>
      </c>
      <c r="K21" s="65">
        <v>1351</v>
      </c>
      <c r="L21" s="65"/>
      <c r="M21" s="65">
        <f t="shared" si="0"/>
        <v>1351</v>
      </c>
      <c r="N21" s="65">
        <v>1351</v>
      </c>
      <c r="O21" s="65">
        <f t="shared" si="1"/>
        <v>0</v>
      </c>
      <c r="P21" s="66"/>
      <c r="Q21" s="67"/>
      <c r="R21" s="67"/>
      <c r="S21" s="67"/>
      <c r="T21" s="67"/>
      <c r="U21" s="68"/>
      <c r="V21" s="10"/>
      <c r="W21" s="10"/>
      <c r="X21" s="10"/>
      <c r="Y21" s="10"/>
    </row>
    <row r="22" spans="1:25" ht="43.5" customHeight="1">
      <c r="A22" s="12">
        <v>104010</v>
      </c>
      <c r="B22" s="55" t="s">
        <v>4</v>
      </c>
      <c r="C22" s="55">
        <v>1162</v>
      </c>
      <c r="D22" s="13" t="s">
        <v>18</v>
      </c>
      <c r="E22" s="14">
        <v>9</v>
      </c>
      <c r="F22" s="55"/>
      <c r="G22" s="13"/>
      <c r="H22" s="15" t="s">
        <v>190</v>
      </c>
      <c r="I22" s="17"/>
      <c r="J22" s="10"/>
      <c r="K22" s="65"/>
      <c r="L22" s="65"/>
      <c r="M22" s="65"/>
      <c r="N22" s="65"/>
      <c r="O22" s="65"/>
      <c r="P22" s="66"/>
      <c r="Q22" s="67">
        <v>56240.7</v>
      </c>
      <c r="R22" s="67"/>
      <c r="S22" s="67">
        <f t="shared" si="2"/>
        <v>56240.7</v>
      </c>
      <c r="T22" s="67">
        <v>51599.839999999997</v>
      </c>
      <c r="U22" s="68">
        <f>T22-S22</f>
        <v>-4640.8600000000006</v>
      </c>
      <c r="V22" s="8" t="s">
        <v>226</v>
      </c>
      <c r="W22" s="10"/>
      <c r="X22" s="10"/>
      <c r="Y22" s="10"/>
    </row>
    <row r="23" spans="1:25" ht="19.5" customHeight="1">
      <c r="A23" s="13"/>
      <c r="B23" s="55"/>
      <c r="C23" s="55"/>
      <c r="D23" s="13"/>
      <c r="E23" s="14"/>
      <c r="F23" s="55">
        <v>1</v>
      </c>
      <c r="G23" s="13"/>
      <c r="H23" s="15"/>
      <c r="I23" s="17" t="s">
        <v>191</v>
      </c>
      <c r="J23" s="10" t="s">
        <v>0</v>
      </c>
      <c r="K23" s="65">
        <v>500</v>
      </c>
      <c r="L23" s="65"/>
      <c r="M23" s="65">
        <f t="shared" si="0"/>
        <v>500</v>
      </c>
      <c r="N23" s="65">
        <v>500</v>
      </c>
      <c r="O23" s="65">
        <f t="shared" si="1"/>
        <v>0</v>
      </c>
      <c r="P23" s="66"/>
      <c r="Q23" s="67"/>
      <c r="R23" s="67"/>
      <c r="S23" s="67"/>
      <c r="T23" s="67"/>
      <c r="U23" s="68"/>
      <c r="V23" s="10"/>
      <c r="W23" s="10"/>
      <c r="X23" s="10"/>
      <c r="Y23" s="10"/>
    </row>
    <row r="24" spans="1:25" ht="21.75" customHeight="1">
      <c r="A24" s="13"/>
      <c r="B24" s="55"/>
      <c r="C24" s="55"/>
      <c r="D24" s="13"/>
      <c r="E24" s="14"/>
      <c r="F24" s="55">
        <v>2</v>
      </c>
      <c r="G24" s="13"/>
      <c r="H24" s="15"/>
      <c r="I24" s="17" t="s">
        <v>192</v>
      </c>
      <c r="J24" s="10" t="s">
        <v>0</v>
      </c>
      <c r="K24" s="65">
        <v>300</v>
      </c>
      <c r="L24" s="65"/>
      <c r="M24" s="65">
        <f t="shared" si="0"/>
        <v>300</v>
      </c>
      <c r="N24" s="65">
        <v>300</v>
      </c>
      <c r="O24" s="65">
        <f t="shared" si="1"/>
        <v>0</v>
      </c>
      <c r="P24" s="66"/>
      <c r="Q24" s="67"/>
      <c r="R24" s="67"/>
      <c r="S24" s="67"/>
      <c r="T24" s="67"/>
      <c r="U24" s="68"/>
      <c r="V24" s="10"/>
      <c r="W24" s="10"/>
      <c r="X24" s="10"/>
      <c r="Y24" s="10"/>
    </row>
    <row r="25" spans="1:25" ht="56.25" customHeight="1">
      <c r="A25" s="12">
        <v>104010</v>
      </c>
      <c r="B25" s="55" t="s">
        <v>4</v>
      </c>
      <c r="C25" s="55">
        <v>1045</v>
      </c>
      <c r="D25" s="13" t="s">
        <v>18</v>
      </c>
      <c r="E25" s="14">
        <v>1</v>
      </c>
      <c r="F25" s="55"/>
      <c r="G25" s="13"/>
      <c r="H25" s="15" t="s">
        <v>71</v>
      </c>
      <c r="I25" s="19"/>
      <c r="J25" s="10"/>
      <c r="K25" s="65"/>
      <c r="L25" s="65"/>
      <c r="M25" s="65"/>
      <c r="N25" s="65"/>
      <c r="O25" s="65"/>
      <c r="P25" s="66"/>
      <c r="Q25" s="67">
        <v>166171.20000000001</v>
      </c>
      <c r="R25" s="67"/>
      <c r="S25" s="67">
        <f t="shared" si="2"/>
        <v>166171.20000000001</v>
      </c>
      <c r="T25" s="67">
        <v>162963.6</v>
      </c>
      <c r="U25" s="68">
        <f>T25-S25</f>
        <v>-3207.6000000000058</v>
      </c>
      <c r="V25" s="18" t="s">
        <v>276</v>
      </c>
      <c r="W25" s="10"/>
      <c r="X25" s="10"/>
      <c r="Y25" s="10"/>
    </row>
    <row r="26" spans="1:25" ht="26.25" customHeight="1">
      <c r="A26" s="13"/>
      <c r="B26" s="55"/>
      <c r="C26" s="55"/>
      <c r="D26" s="13"/>
      <c r="E26" s="14"/>
      <c r="F26" s="55">
        <v>1</v>
      </c>
      <c r="G26" s="13"/>
      <c r="H26" s="15"/>
      <c r="I26" s="17" t="s">
        <v>72</v>
      </c>
      <c r="J26" s="10" t="s">
        <v>0</v>
      </c>
      <c r="K26" s="65">
        <v>17</v>
      </c>
      <c r="L26" s="65"/>
      <c r="M26" s="65">
        <f>K26+L26</f>
        <v>17</v>
      </c>
      <c r="N26" s="65">
        <v>17</v>
      </c>
      <c r="O26" s="65">
        <f t="shared" si="1"/>
        <v>0</v>
      </c>
      <c r="P26" s="66"/>
      <c r="Q26" s="67"/>
      <c r="R26" s="67"/>
      <c r="S26" s="67"/>
      <c r="T26" s="67"/>
      <c r="U26" s="68"/>
      <c r="V26" s="10"/>
      <c r="W26" s="10"/>
      <c r="X26" s="10"/>
      <c r="Y26" s="10"/>
    </row>
    <row r="27" spans="1:25" ht="63.75" customHeight="1">
      <c r="A27" s="13"/>
      <c r="B27" s="55"/>
      <c r="C27" s="55"/>
      <c r="D27" s="13"/>
      <c r="E27" s="14"/>
      <c r="F27" s="55">
        <v>2</v>
      </c>
      <c r="G27" s="13"/>
      <c r="H27" s="15"/>
      <c r="I27" s="15" t="s">
        <v>181</v>
      </c>
      <c r="J27" s="10" t="s">
        <v>0</v>
      </c>
      <c r="K27" s="65">
        <v>1087</v>
      </c>
      <c r="L27" s="65"/>
      <c r="M27" s="65">
        <f>K27+L27</f>
        <v>1087</v>
      </c>
      <c r="N27" s="65">
        <v>1087</v>
      </c>
      <c r="O27" s="65">
        <v>0</v>
      </c>
      <c r="P27" s="66"/>
      <c r="Q27" s="67"/>
      <c r="R27" s="67"/>
      <c r="S27" s="67"/>
      <c r="T27" s="67"/>
      <c r="U27" s="68"/>
      <c r="V27" s="10"/>
      <c r="W27" s="10"/>
      <c r="X27" s="10"/>
      <c r="Y27" s="10"/>
    </row>
    <row r="28" spans="1:25" ht="19.5" customHeight="1">
      <c r="A28" s="13"/>
      <c r="B28" s="55"/>
      <c r="C28" s="55"/>
      <c r="D28" s="13"/>
      <c r="E28" s="14"/>
      <c r="F28" s="55">
        <v>3</v>
      </c>
      <c r="G28" s="13"/>
      <c r="H28" s="15"/>
      <c r="I28" s="15" t="s">
        <v>73</v>
      </c>
      <c r="J28" s="10" t="s">
        <v>0</v>
      </c>
      <c r="K28" s="65">
        <v>17</v>
      </c>
      <c r="L28" s="65"/>
      <c r="M28" s="65">
        <f>K28+L28</f>
        <v>17</v>
      </c>
      <c r="N28" s="65">
        <v>17</v>
      </c>
      <c r="O28" s="65">
        <f t="shared" si="1"/>
        <v>0</v>
      </c>
      <c r="P28" s="66"/>
      <c r="Q28" s="67"/>
      <c r="R28" s="67"/>
      <c r="S28" s="67"/>
      <c r="T28" s="67"/>
      <c r="U28" s="68"/>
      <c r="V28" s="10"/>
      <c r="W28" s="10"/>
      <c r="X28" s="10"/>
      <c r="Y28" s="10"/>
    </row>
    <row r="29" spans="1:25" ht="31.5" customHeight="1">
      <c r="A29" s="12">
        <v>104010</v>
      </c>
      <c r="B29" s="55" t="s">
        <v>4</v>
      </c>
      <c r="C29" s="55">
        <v>1046</v>
      </c>
      <c r="D29" s="13" t="s">
        <v>18</v>
      </c>
      <c r="E29" s="14">
        <v>10</v>
      </c>
      <c r="F29" s="55"/>
      <c r="G29" s="13"/>
      <c r="H29" s="15" t="s">
        <v>180</v>
      </c>
      <c r="I29" s="15"/>
      <c r="J29" s="10"/>
      <c r="K29" s="65"/>
      <c r="L29" s="65"/>
      <c r="M29" s="65"/>
      <c r="N29" s="65"/>
      <c r="O29" s="65"/>
      <c r="P29" s="66"/>
      <c r="Q29" s="67">
        <v>31636.799999999999</v>
      </c>
      <c r="R29" s="67">
        <v>-18100.8</v>
      </c>
      <c r="S29" s="67">
        <f>Q29+R29</f>
        <v>13536</v>
      </c>
      <c r="T29" s="67">
        <v>13536</v>
      </c>
      <c r="U29" s="68">
        <f>T29-S29</f>
        <v>0</v>
      </c>
      <c r="V29" s="10" t="s">
        <v>217</v>
      </c>
      <c r="W29" s="10"/>
      <c r="X29" s="10"/>
      <c r="Y29" s="10"/>
    </row>
    <row r="30" spans="1:25" ht="27" customHeight="1">
      <c r="A30" s="13"/>
      <c r="B30" s="55"/>
      <c r="C30" s="55"/>
      <c r="D30" s="13"/>
      <c r="E30" s="14"/>
      <c r="F30" s="55">
        <v>1</v>
      </c>
      <c r="G30" s="13"/>
      <c r="H30" s="15"/>
      <c r="I30" s="15" t="s">
        <v>208</v>
      </c>
      <c r="J30" s="10" t="s">
        <v>0</v>
      </c>
      <c r="K30" s="65">
        <v>636</v>
      </c>
      <c r="L30" s="65"/>
      <c r="M30" s="65">
        <f>K30+L30</f>
        <v>636</v>
      </c>
      <c r="N30" s="65">
        <v>636</v>
      </c>
      <c r="O30" s="65">
        <f>N30-M30</f>
        <v>0</v>
      </c>
      <c r="P30" s="66"/>
      <c r="Q30" s="67"/>
      <c r="R30" s="67"/>
      <c r="S30" s="67"/>
      <c r="T30" s="67"/>
      <c r="U30" s="68"/>
      <c r="V30" s="10"/>
      <c r="W30" s="10"/>
      <c r="X30" s="10"/>
      <c r="Y30" s="10"/>
    </row>
    <row r="31" spans="1:25" ht="19.5" customHeight="1">
      <c r="A31" s="13"/>
      <c r="B31" s="55"/>
      <c r="C31" s="55"/>
      <c r="D31" s="13"/>
      <c r="E31" s="14"/>
      <c r="F31" s="55">
        <v>2</v>
      </c>
      <c r="G31" s="13"/>
      <c r="H31" s="15"/>
      <c r="I31" s="15" t="s">
        <v>134</v>
      </c>
      <c r="J31" s="10" t="s">
        <v>0</v>
      </c>
      <c r="K31" s="65">
        <v>150</v>
      </c>
      <c r="L31" s="65"/>
      <c r="M31" s="65">
        <f>K31+L31</f>
        <v>150</v>
      </c>
      <c r="N31" s="65">
        <v>150</v>
      </c>
      <c r="O31" s="65">
        <f>N31-M31</f>
        <v>0</v>
      </c>
      <c r="P31" s="66"/>
      <c r="Q31" s="67"/>
      <c r="R31" s="67"/>
      <c r="S31" s="67"/>
      <c r="T31" s="67"/>
      <c r="U31" s="68"/>
      <c r="V31" s="10"/>
      <c r="W31" s="10"/>
      <c r="X31" s="10"/>
      <c r="Y31" s="10"/>
    </row>
    <row r="32" spans="1:25" ht="24" customHeight="1">
      <c r="A32" s="13"/>
      <c r="B32" s="55"/>
      <c r="C32" s="55"/>
      <c r="D32" s="13"/>
      <c r="E32" s="14"/>
      <c r="F32" s="55">
        <v>3</v>
      </c>
      <c r="G32" s="13"/>
      <c r="H32" s="15"/>
      <c r="I32" s="15" t="s">
        <v>31</v>
      </c>
      <c r="J32" s="10" t="s">
        <v>0</v>
      </c>
      <c r="K32" s="65">
        <v>3</v>
      </c>
      <c r="L32" s="65"/>
      <c r="M32" s="65">
        <f>K32+L32</f>
        <v>3</v>
      </c>
      <c r="N32" s="65">
        <v>3</v>
      </c>
      <c r="O32" s="65">
        <f>N32-M32</f>
        <v>0</v>
      </c>
      <c r="P32" s="66"/>
      <c r="Q32" s="67"/>
      <c r="R32" s="67"/>
      <c r="S32" s="67"/>
      <c r="T32" s="67"/>
      <c r="U32" s="68"/>
      <c r="V32" s="10"/>
      <c r="W32" s="10"/>
      <c r="X32" s="10"/>
      <c r="Y32" s="10"/>
    </row>
    <row r="33" spans="1:25" ht="27.75" customHeight="1">
      <c r="A33" s="12">
        <v>104010</v>
      </c>
      <c r="B33" s="55" t="s">
        <v>4</v>
      </c>
      <c r="C33" s="55">
        <v>1111</v>
      </c>
      <c r="D33" s="13" t="s">
        <v>18</v>
      </c>
      <c r="E33" s="14">
        <v>1</v>
      </c>
      <c r="F33" s="55"/>
      <c r="G33" s="13"/>
      <c r="H33" s="15" t="s">
        <v>74</v>
      </c>
      <c r="I33" s="19"/>
      <c r="J33" s="10"/>
      <c r="K33" s="65"/>
      <c r="L33" s="65"/>
      <c r="M33" s="65"/>
      <c r="N33" s="65"/>
      <c r="O33" s="65"/>
      <c r="P33" s="66"/>
      <c r="Q33" s="67">
        <v>42223.7</v>
      </c>
      <c r="R33" s="67"/>
      <c r="S33" s="67">
        <f>Q33+R33</f>
        <v>42223.7</v>
      </c>
      <c r="T33" s="67">
        <v>42223.7</v>
      </c>
      <c r="U33" s="68">
        <f>T33-S33</f>
        <v>0</v>
      </c>
      <c r="V33" s="10"/>
      <c r="W33" s="10"/>
      <c r="X33" s="10"/>
      <c r="Y33" s="10"/>
    </row>
    <row r="34" spans="1:25" ht="30" customHeight="1">
      <c r="A34" s="13"/>
      <c r="B34" s="55"/>
      <c r="C34" s="55"/>
      <c r="D34" s="13"/>
      <c r="E34" s="14"/>
      <c r="F34" s="55"/>
      <c r="G34" s="13"/>
      <c r="H34" s="15"/>
      <c r="I34" s="20" t="s">
        <v>75</v>
      </c>
      <c r="J34" s="10" t="s">
        <v>0</v>
      </c>
      <c r="K34" s="65">
        <v>780</v>
      </c>
      <c r="L34" s="65">
        <v>162</v>
      </c>
      <c r="M34" s="65">
        <f>K34+L34</f>
        <v>942</v>
      </c>
      <c r="N34" s="65">
        <f>M34</f>
        <v>942</v>
      </c>
      <c r="O34" s="65">
        <f>N34-M34</f>
        <v>0</v>
      </c>
      <c r="P34" s="66"/>
      <c r="Q34" s="67"/>
      <c r="R34" s="67"/>
      <c r="S34" s="67"/>
      <c r="T34" s="67"/>
      <c r="U34" s="68"/>
      <c r="V34" s="10"/>
      <c r="W34" s="10"/>
      <c r="X34" s="10"/>
      <c r="Y34" s="10"/>
    </row>
    <row r="35" spans="1:25" ht="42" customHeight="1">
      <c r="A35" s="12">
        <v>104010</v>
      </c>
      <c r="B35" s="55" t="s">
        <v>4</v>
      </c>
      <c r="C35" s="55">
        <v>1111</v>
      </c>
      <c r="D35" s="13" t="s">
        <v>18</v>
      </c>
      <c r="E35" s="14">
        <v>2</v>
      </c>
      <c r="F35" s="55"/>
      <c r="G35" s="13"/>
      <c r="H35" s="15" t="s">
        <v>76</v>
      </c>
      <c r="I35" s="20"/>
      <c r="J35" s="10"/>
      <c r="K35" s="65"/>
      <c r="L35" s="65"/>
      <c r="M35" s="65"/>
      <c r="N35" s="65"/>
      <c r="O35" s="65"/>
      <c r="P35" s="66"/>
      <c r="Q35" s="67">
        <v>140000</v>
      </c>
      <c r="R35" s="67"/>
      <c r="S35" s="67">
        <f>Q35+R35</f>
        <v>140000</v>
      </c>
      <c r="T35" s="67">
        <v>137075.84</v>
      </c>
      <c r="U35" s="68">
        <f>T35-S35</f>
        <v>-2924.1600000000035</v>
      </c>
      <c r="V35" s="10" t="s">
        <v>227</v>
      </c>
      <c r="W35" s="21"/>
      <c r="X35" s="10"/>
      <c r="Y35" s="10"/>
    </row>
    <row r="36" spans="1:25" ht="38.25" customHeight="1">
      <c r="A36" s="13"/>
      <c r="B36" s="55"/>
      <c r="C36" s="55"/>
      <c r="D36" s="13"/>
      <c r="E36" s="14"/>
      <c r="F36" s="55"/>
      <c r="G36" s="13"/>
      <c r="H36" s="15"/>
      <c r="I36" s="20" t="s">
        <v>77</v>
      </c>
      <c r="J36" s="10" t="s">
        <v>0</v>
      </c>
      <c r="K36" s="65">
        <v>20</v>
      </c>
      <c r="L36" s="65"/>
      <c r="M36" s="65">
        <f>K36+L36</f>
        <v>20</v>
      </c>
      <c r="N36" s="65">
        <v>20</v>
      </c>
      <c r="O36" s="65">
        <f>N36-M36</f>
        <v>0</v>
      </c>
      <c r="P36" s="66"/>
      <c r="Q36" s="67"/>
      <c r="R36" s="67"/>
      <c r="S36" s="67"/>
      <c r="T36" s="67"/>
      <c r="U36" s="68"/>
      <c r="V36" s="10"/>
      <c r="W36" s="10"/>
      <c r="X36" s="10"/>
      <c r="Y36" s="10"/>
    </row>
    <row r="37" spans="1:25" ht="51.75" customHeight="1">
      <c r="A37" s="12">
        <v>104010</v>
      </c>
      <c r="B37" s="55" t="s">
        <v>4</v>
      </c>
      <c r="C37" s="55">
        <v>1114</v>
      </c>
      <c r="D37" s="13" t="s">
        <v>18</v>
      </c>
      <c r="E37" s="14">
        <v>5</v>
      </c>
      <c r="F37" s="55"/>
      <c r="G37" s="13"/>
      <c r="H37" s="15" t="s">
        <v>209</v>
      </c>
      <c r="I37" s="17"/>
      <c r="J37" s="10"/>
      <c r="K37" s="65"/>
      <c r="L37" s="65"/>
      <c r="M37" s="65"/>
      <c r="N37" s="65"/>
      <c r="O37" s="65"/>
      <c r="P37" s="66"/>
      <c r="Q37" s="67">
        <v>8535.1</v>
      </c>
      <c r="R37" s="67"/>
      <c r="S37" s="67">
        <f>Q37+R37</f>
        <v>8535.1</v>
      </c>
      <c r="T37" s="67">
        <v>8535.1</v>
      </c>
      <c r="U37" s="68">
        <f>T37-S37</f>
        <v>0</v>
      </c>
      <c r="V37" s="22"/>
      <c r="W37" s="10"/>
      <c r="X37" s="22"/>
      <c r="Y37" s="10"/>
    </row>
    <row r="38" spans="1:25" ht="22.5" customHeight="1">
      <c r="A38" s="13"/>
      <c r="B38" s="55"/>
      <c r="C38" s="55"/>
      <c r="D38" s="13"/>
      <c r="E38" s="14"/>
      <c r="F38" s="55"/>
      <c r="G38" s="13"/>
      <c r="H38" s="15"/>
      <c r="I38" s="15" t="s">
        <v>136</v>
      </c>
      <c r="J38" s="10" t="s">
        <v>0</v>
      </c>
      <c r="K38" s="65">
        <v>2</v>
      </c>
      <c r="L38" s="65"/>
      <c r="M38" s="65">
        <f>K38+L38</f>
        <v>2</v>
      </c>
      <c r="N38" s="65">
        <v>2</v>
      </c>
      <c r="O38" s="65">
        <f>N38-M38</f>
        <v>0</v>
      </c>
      <c r="P38" s="66"/>
      <c r="Q38" s="67"/>
      <c r="R38" s="67"/>
      <c r="S38" s="67"/>
      <c r="T38" s="67"/>
      <c r="U38" s="68"/>
      <c r="V38" s="10"/>
      <c r="W38" s="10"/>
      <c r="X38" s="10"/>
      <c r="Y38" s="10"/>
    </row>
    <row r="39" spans="1:25" ht="33" customHeight="1">
      <c r="A39" s="12">
        <v>104010</v>
      </c>
      <c r="B39" s="55" t="s">
        <v>4</v>
      </c>
      <c r="C39" s="55">
        <v>1114</v>
      </c>
      <c r="D39" s="13" t="s">
        <v>18</v>
      </c>
      <c r="E39" s="14">
        <v>6</v>
      </c>
      <c r="F39" s="55"/>
      <c r="G39" s="13"/>
      <c r="H39" s="15" t="s">
        <v>61</v>
      </c>
      <c r="I39" s="15"/>
      <c r="J39" s="10"/>
      <c r="K39" s="65"/>
      <c r="L39" s="65"/>
      <c r="M39" s="65"/>
      <c r="N39" s="65"/>
      <c r="O39" s="65"/>
      <c r="P39" s="66"/>
      <c r="Q39" s="67">
        <v>36214.300000000003</v>
      </c>
      <c r="R39" s="67"/>
      <c r="S39" s="67">
        <f>Q39+R39</f>
        <v>36214.300000000003</v>
      </c>
      <c r="T39" s="67">
        <v>30119.8</v>
      </c>
      <c r="U39" s="68">
        <f>T39-S39</f>
        <v>-6094.5000000000036</v>
      </c>
      <c r="V39" s="8" t="s">
        <v>228</v>
      </c>
      <c r="W39" s="10"/>
      <c r="X39" s="10"/>
      <c r="Y39" s="10"/>
    </row>
    <row r="40" spans="1:25" ht="27.75" customHeight="1">
      <c r="A40" s="13"/>
      <c r="B40" s="55"/>
      <c r="C40" s="55"/>
      <c r="D40" s="13"/>
      <c r="E40" s="14"/>
      <c r="F40" s="55"/>
      <c r="G40" s="13"/>
      <c r="H40" s="15"/>
      <c r="I40" s="17" t="s">
        <v>62</v>
      </c>
      <c r="J40" s="10" t="s">
        <v>0</v>
      </c>
      <c r="K40" s="65">
        <v>175</v>
      </c>
      <c r="L40" s="65"/>
      <c r="M40" s="65">
        <f>K40+L40</f>
        <v>175</v>
      </c>
      <c r="N40" s="65">
        <v>63</v>
      </c>
      <c r="O40" s="65">
        <f>N40-M40</f>
        <v>-112</v>
      </c>
      <c r="P40" s="66" t="s">
        <v>293</v>
      </c>
      <c r="Q40" s="67"/>
      <c r="R40" s="67"/>
      <c r="S40" s="67"/>
      <c r="T40" s="67"/>
      <c r="U40" s="68"/>
      <c r="V40" s="10"/>
      <c r="W40" s="10"/>
      <c r="X40" s="10"/>
      <c r="Y40" s="10"/>
    </row>
    <row r="41" spans="1:25" ht="30.75" customHeight="1">
      <c r="A41" s="12">
        <v>104010</v>
      </c>
      <c r="B41" s="55" t="s">
        <v>4</v>
      </c>
      <c r="C41" s="55">
        <v>1146</v>
      </c>
      <c r="D41" s="13" t="s">
        <v>18</v>
      </c>
      <c r="E41" s="14">
        <v>1</v>
      </c>
      <c r="F41" s="55"/>
      <c r="G41" s="13"/>
      <c r="H41" s="15" t="s">
        <v>138</v>
      </c>
      <c r="I41" s="15"/>
      <c r="J41" s="10"/>
      <c r="K41" s="65"/>
      <c r="L41" s="65"/>
      <c r="M41" s="65"/>
      <c r="N41" s="65"/>
      <c r="O41" s="65"/>
      <c r="P41" s="66"/>
      <c r="Q41" s="69">
        <v>269179.8</v>
      </c>
      <c r="R41" s="67">
        <v>-2539</v>
      </c>
      <c r="S41" s="67">
        <f>Q41+R41</f>
        <v>266640.8</v>
      </c>
      <c r="T41" s="67">
        <v>266640.8</v>
      </c>
      <c r="U41" s="68">
        <f>T41-S41</f>
        <v>0</v>
      </c>
      <c r="V41" s="23" t="s">
        <v>267</v>
      </c>
      <c r="W41" s="10"/>
      <c r="X41" s="10"/>
      <c r="Y41" s="10"/>
    </row>
    <row r="42" spans="1:25" ht="24" customHeight="1">
      <c r="A42" s="13"/>
      <c r="B42" s="55"/>
      <c r="C42" s="55"/>
      <c r="D42" s="13"/>
      <c r="E42" s="14"/>
      <c r="F42" s="55">
        <v>1</v>
      </c>
      <c r="G42" s="13"/>
      <c r="H42" s="15"/>
      <c r="I42" s="17" t="s">
        <v>41</v>
      </c>
      <c r="J42" s="10" t="s">
        <v>0</v>
      </c>
      <c r="K42" s="65">
        <v>23</v>
      </c>
      <c r="L42" s="65">
        <v>-13</v>
      </c>
      <c r="M42" s="65">
        <f>K42+L42</f>
        <v>10</v>
      </c>
      <c r="N42" s="65">
        <f>M42</f>
        <v>10</v>
      </c>
      <c r="O42" s="65">
        <f>N42-M42</f>
        <v>0</v>
      </c>
      <c r="P42" s="66" t="s">
        <v>229</v>
      </c>
      <c r="Q42" s="67"/>
      <c r="R42" s="67"/>
      <c r="S42" s="67"/>
      <c r="T42" s="67"/>
      <c r="U42" s="68"/>
      <c r="V42" s="10"/>
      <c r="W42" s="10" t="s">
        <v>223</v>
      </c>
      <c r="X42" s="10"/>
      <c r="Y42" s="10"/>
    </row>
    <row r="43" spans="1:25" ht="27" customHeight="1">
      <c r="A43" s="13"/>
      <c r="B43" s="55"/>
      <c r="C43" s="55"/>
      <c r="D43" s="13"/>
      <c r="E43" s="14"/>
      <c r="F43" s="55">
        <v>2</v>
      </c>
      <c r="G43" s="13"/>
      <c r="H43" s="15"/>
      <c r="I43" s="15" t="s">
        <v>139</v>
      </c>
      <c r="J43" s="10" t="s">
        <v>0</v>
      </c>
      <c r="K43" s="65">
        <v>1663</v>
      </c>
      <c r="L43" s="65">
        <v>-13</v>
      </c>
      <c r="M43" s="65">
        <f>K43+L43</f>
        <v>1650</v>
      </c>
      <c r="N43" s="65">
        <f>M43</f>
        <v>1650</v>
      </c>
      <c r="O43" s="65">
        <f>N43-M43</f>
        <v>0</v>
      </c>
      <c r="P43" s="66"/>
      <c r="Q43" s="67"/>
      <c r="R43" s="67"/>
      <c r="S43" s="67"/>
      <c r="T43" s="67"/>
      <c r="U43" s="68"/>
      <c r="V43" s="10"/>
      <c r="W43" s="10"/>
      <c r="X43" s="10"/>
      <c r="Y43" s="10"/>
    </row>
    <row r="44" spans="1:25" ht="31.5" customHeight="1">
      <c r="A44" s="12">
        <v>104010</v>
      </c>
      <c r="B44" s="55" t="s">
        <v>4</v>
      </c>
      <c r="C44" s="55">
        <v>1146</v>
      </c>
      <c r="D44" s="13" t="s">
        <v>18</v>
      </c>
      <c r="E44" s="14">
        <v>13</v>
      </c>
      <c r="F44" s="55"/>
      <c r="G44" s="13"/>
      <c r="H44" s="15" t="s">
        <v>137</v>
      </c>
      <c r="I44" s="15"/>
      <c r="J44" s="10"/>
      <c r="K44" s="65"/>
      <c r="L44" s="65"/>
      <c r="M44" s="65"/>
      <c r="N44" s="65"/>
      <c r="O44" s="65"/>
      <c r="P44" s="66"/>
      <c r="Q44" s="67">
        <v>2222375.7000000002</v>
      </c>
      <c r="R44" s="69">
        <v>14699.1</v>
      </c>
      <c r="S44" s="67">
        <f>Q44+R44</f>
        <v>2237074.8000000003</v>
      </c>
      <c r="T44" s="67">
        <v>2236786.1</v>
      </c>
      <c r="U44" s="68">
        <f>T44-S44</f>
        <v>-288.70000000018626</v>
      </c>
      <c r="V44" s="23" t="s">
        <v>268</v>
      </c>
      <c r="W44" s="10"/>
      <c r="X44" s="10"/>
      <c r="Y44" s="10"/>
    </row>
    <row r="45" spans="1:25" ht="29.25" customHeight="1">
      <c r="A45" s="13"/>
      <c r="B45" s="55"/>
      <c r="C45" s="55"/>
      <c r="D45" s="13"/>
      <c r="E45" s="14"/>
      <c r="F45" s="55">
        <v>1</v>
      </c>
      <c r="G45" s="13"/>
      <c r="H45" s="15"/>
      <c r="I45" s="15" t="s">
        <v>41</v>
      </c>
      <c r="J45" s="10" t="s">
        <v>0</v>
      </c>
      <c r="K45" s="65">
        <v>106</v>
      </c>
      <c r="L45" s="65">
        <f>-7+2</f>
        <v>-5</v>
      </c>
      <c r="M45" s="65">
        <f>K45+L45</f>
        <v>101</v>
      </c>
      <c r="N45" s="65">
        <f>M45</f>
        <v>101</v>
      </c>
      <c r="O45" s="65">
        <f>N45-M45</f>
        <v>0</v>
      </c>
      <c r="P45" s="66" t="s">
        <v>230</v>
      </c>
      <c r="Q45" s="69"/>
      <c r="R45" s="69"/>
      <c r="S45" s="67"/>
      <c r="T45" s="67"/>
      <c r="U45" s="68"/>
      <c r="V45" s="23"/>
      <c r="W45" s="10"/>
      <c r="X45" s="10"/>
      <c r="Y45" s="10"/>
    </row>
    <row r="46" spans="1:25" ht="28.5" customHeight="1">
      <c r="A46" s="13"/>
      <c r="B46" s="55"/>
      <c r="C46" s="55"/>
      <c r="D46" s="13"/>
      <c r="E46" s="14"/>
      <c r="F46" s="55">
        <v>2</v>
      </c>
      <c r="G46" s="13"/>
      <c r="H46" s="15"/>
      <c r="I46" s="15" t="s">
        <v>42</v>
      </c>
      <c r="J46" s="10" t="s">
        <v>0</v>
      </c>
      <c r="K46" s="65">
        <v>11114</v>
      </c>
      <c r="L46" s="65">
        <v>68</v>
      </c>
      <c r="M46" s="65">
        <f>K46+L46</f>
        <v>11182</v>
      </c>
      <c r="N46" s="65">
        <f>M46</f>
        <v>11182</v>
      </c>
      <c r="O46" s="65">
        <f>N46-M46</f>
        <v>0</v>
      </c>
      <c r="P46" s="66"/>
      <c r="Q46" s="69"/>
      <c r="R46" s="69"/>
      <c r="S46" s="67"/>
      <c r="T46" s="67"/>
      <c r="U46" s="68"/>
      <c r="V46" s="23"/>
      <c r="W46" s="10"/>
      <c r="X46" s="10"/>
      <c r="Y46" s="10"/>
    </row>
    <row r="47" spans="1:25" ht="29.25" customHeight="1">
      <c r="A47" s="12">
        <v>104010</v>
      </c>
      <c r="B47" s="55" t="s">
        <v>4</v>
      </c>
      <c r="C47" s="55">
        <v>1146</v>
      </c>
      <c r="D47" s="13" t="s">
        <v>18</v>
      </c>
      <c r="E47" s="14">
        <v>25</v>
      </c>
      <c r="F47" s="55"/>
      <c r="G47" s="13"/>
      <c r="H47" s="15" t="s">
        <v>183</v>
      </c>
      <c r="I47" s="15"/>
      <c r="J47" s="10"/>
      <c r="K47" s="65"/>
      <c r="L47" s="65"/>
      <c r="M47" s="65"/>
      <c r="N47" s="65"/>
      <c r="O47" s="65"/>
      <c r="P47" s="66"/>
      <c r="Q47" s="67">
        <v>6611049.4000000004</v>
      </c>
      <c r="R47" s="67">
        <v>-68270.899999999994</v>
      </c>
      <c r="S47" s="67">
        <f>Q47+R47</f>
        <v>6542778.5</v>
      </c>
      <c r="T47" s="67">
        <v>6542729.7000000002</v>
      </c>
      <c r="U47" s="68">
        <f>T47-S47</f>
        <v>-48.799999999813735</v>
      </c>
      <c r="V47" s="23" t="s">
        <v>267</v>
      </c>
      <c r="W47" s="10"/>
      <c r="X47" s="10"/>
      <c r="Y47" s="10"/>
    </row>
    <row r="48" spans="1:25" ht="19.5" customHeight="1">
      <c r="A48" s="13"/>
      <c r="B48" s="55"/>
      <c r="C48" s="55"/>
      <c r="D48" s="13"/>
      <c r="E48" s="14"/>
      <c r="F48" s="55">
        <v>1</v>
      </c>
      <c r="G48" s="13"/>
      <c r="H48" s="15"/>
      <c r="I48" s="17" t="s">
        <v>41</v>
      </c>
      <c r="J48" s="10" t="s">
        <v>0</v>
      </c>
      <c r="K48" s="65">
        <v>118</v>
      </c>
      <c r="L48" s="65"/>
      <c r="M48" s="65">
        <f>K48+L48</f>
        <v>118</v>
      </c>
      <c r="N48" s="65">
        <f>M48</f>
        <v>118</v>
      </c>
      <c r="O48" s="65">
        <f>N48-M48</f>
        <v>0</v>
      </c>
      <c r="P48" s="66"/>
      <c r="Q48" s="67"/>
      <c r="R48" s="67"/>
      <c r="S48" s="67"/>
      <c r="T48" s="67"/>
      <c r="U48" s="68"/>
      <c r="V48" s="10"/>
      <c r="W48" s="10"/>
      <c r="X48" s="10"/>
      <c r="Y48" s="10"/>
    </row>
    <row r="49" spans="1:25" ht="27" customHeight="1">
      <c r="A49" s="13"/>
      <c r="B49" s="55"/>
      <c r="C49" s="55"/>
      <c r="D49" s="13"/>
      <c r="E49" s="14"/>
      <c r="F49" s="55">
        <v>2</v>
      </c>
      <c r="G49" s="13"/>
      <c r="H49" s="15"/>
      <c r="I49" s="17" t="s">
        <v>182</v>
      </c>
      <c r="J49" s="10" t="s">
        <v>0</v>
      </c>
      <c r="K49" s="65">
        <v>29298</v>
      </c>
      <c r="L49" s="65">
        <v>-355</v>
      </c>
      <c r="M49" s="65">
        <f>K49+L49</f>
        <v>28943</v>
      </c>
      <c r="N49" s="65">
        <f>M49</f>
        <v>28943</v>
      </c>
      <c r="O49" s="65">
        <f>N49-M49</f>
        <v>0</v>
      </c>
      <c r="P49" s="66"/>
      <c r="Q49" s="67"/>
      <c r="R49" s="67"/>
      <c r="S49" s="67"/>
      <c r="T49" s="67"/>
      <c r="U49" s="68"/>
      <c r="V49" s="10"/>
      <c r="W49" s="10"/>
      <c r="X49" s="10"/>
      <c r="Y49" s="10"/>
    </row>
    <row r="50" spans="1:25" ht="69" customHeight="1">
      <c r="A50" s="12">
        <v>104010</v>
      </c>
      <c r="B50" s="55" t="s">
        <v>4</v>
      </c>
      <c r="C50" s="55">
        <v>1146</v>
      </c>
      <c r="D50" s="13" t="s">
        <v>18</v>
      </c>
      <c r="E50" s="14">
        <v>37</v>
      </c>
      <c r="F50" s="55"/>
      <c r="G50" s="13"/>
      <c r="H50" s="15" t="s">
        <v>140</v>
      </c>
      <c r="I50" s="17"/>
      <c r="J50" s="10"/>
      <c r="K50" s="65"/>
      <c r="L50" s="65"/>
      <c r="M50" s="65"/>
      <c r="N50" s="65"/>
      <c r="O50" s="65"/>
      <c r="P50" s="66"/>
      <c r="Q50" s="67">
        <v>562254</v>
      </c>
      <c r="R50" s="67"/>
      <c r="S50" s="67">
        <f>Q50+R50</f>
        <v>562254</v>
      </c>
      <c r="T50" s="67">
        <v>551145</v>
      </c>
      <c r="U50" s="68">
        <f>T50-S50</f>
        <v>-11109</v>
      </c>
      <c r="V50" s="8" t="s">
        <v>231</v>
      </c>
      <c r="W50" s="10"/>
      <c r="X50" s="10"/>
      <c r="Y50" s="10"/>
    </row>
    <row r="51" spans="1:25" ht="21.75" customHeight="1">
      <c r="A51" s="13"/>
      <c r="B51" s="55"/>
      <c r="C51" s="55"/>
      <c r="D51" s="13"/>
      <c r="E51" s="14"/>
      <c r="F51" s="55">
        <v>1</v>
      </c>
      <c r="G51" s="13"/>
      <c r="H51" s="15"/>
      <c r="I51" s="15" t="s">
        <v>44</v>
      </c>
      <c r="J51" s="10" t="s">
        <v>0</v>
      </c>
      <c r="K51" s="65">
        <v>9</v>
      </c>
      <c r="L51" s="65"/>
      <c r="M51" s="65">
        <v>9</v>
      </c>
      <c r="N51" s="65">
        <v>9</v>
      </c>
      <c r="O51" s="65">
        <f>N51-M51</f>
        <v>0</v>
      </c>
      <c r="P51" s="66"/>
      <c r="Q51" s="67"/>
      <c r="R51" s="67"/>
      <c r="S51" s="67"/>
      <c r="T51" s="67"/>
      <c r="U51" s="68"/>
      <c r="V51" s="10"/>
      <c r="W51" s="10"/>
      <c r="X51" s="10"/>
      <c r="Y51" s="10"/>
    </row>
    <row r="52" spans="1:25" ht="21.75" customHeight="1">
      <c r="A52" s="13"/>
      <c r="B52" s="55"/>
      <c r="C52" s="55"/>
      <c r="D52" s="13"/>
      <c r="E52" s="14"/>
      <c r="F52" s="55">
        <v>2</v>
      </c>
      <c r="G52" s="13"/>
      <c r="H52" s="15"/>
      <c r="I52" s="19" t="s">
        <v>63</v>
      </c>
      <c r="J52" s="10" t="s">
        <v>0</v>
      </c>
      <c r="K52" s="65">
        <v>359</v>
      </c>
      <c r="L52" s="65">
        <v>1</v>
      </c>
      <c r="M52" s="65">
        <f>K52+L52</f>
        <v>360</v>
      </c>
      <c r="N52" s="65">
        <f>M52</f>
        <v>360</v>
      </c>
      <c r="O52" s="65">
        <f>N52-M52</f>
        <v>0</v>
      </c>
      <c r="P52" s="66"/>
      <c r="Q52" s="67"/>
      <c r="R52" s="67"/>
      <c r="S52" s="67"/>
      <c r="T52" s="67"/>
      <c r="U52" s="68"/>
      <c r="V52" s="10"/>
      <c r="W52" s="10"/>
      <c r="X52" s="10"/>
      <c r="Y52" s="10"/>
    </row>
    <row r="53" spans="1:25" ht="69" customHeight="1">
      <c r="A53" s="12">
        <v>104010</v>
      </c>
      <c r="B53" s="55" t="s">
        <v>4</v>
      </c>
      <c r="C53" s="55">
        <v>1146</v>
      </c>
      <c r="D53" s="13" t="s">
        <v>18</v>
      </c>
      <c r="E53" s="14">
        <v>46</v>
      </c>
      <c r="F53" s="55"/>
      <c r="G53" s="13"/>
      <c r="H53" s="15" t="s">
        <v>141</v>
      </c>
      <c r="I53" s="19"/>
      <c r="J53" s="10"/>
      <c r="K53" s="65"/>
      <c r="L53" s="65"/>
      <c r="M53" s="65"/>
      <c r="N53" s="65"/>
      <c r="O53" s="65"/>
      <c r="P53" s="66"/>
      <c r="Q53" s="67">
        <v>851995</v>
      </c>
      <c r="R53" s="67"/>
      <c r="S53" s="67">
        <f>Q53+R53</f>
        <v>851995</v>
      </c>
      <c r="T53" s="67">
        <v>839867.6</v>
      </c>
      <c r="U53" s="68">
        <f>T53-S53</f>
        <v>-12127.400000000023</v>
      </c>
      <c r="V53" s="8" t="s">
        <v>231</v>
      </c>
      <c r="W53" s="10"/>
      <c r="X53" s="10"/>
      <c r="Y53" s="10"/>
    </row>
    <row r="54" spans="1:25" ht="20.25" customHeight="1">
      <c r="A54" s="13"/>
      <c r="B54" s="55"/>
      <c r="C54" s="55"/>
      <c r="D54" s="13"/>
      <c r="E54" s="14"/>
      <c r="F54" s="55">
        <v>1</v>
      </c>
      <c r="G54" s="13"/>
      <c r="H54" s="15"/>
      <c r="I54" s="19" t="s">
        <v>44</v>
      </c>
      <c r="J54" s="10" t="s">
        <v>0</v>
      </c>
      <c r="K54" s="65">
        <v>9</v>
      </c>
      <c r="L54" s="65"/>
      <c r="M54" s="65">
        <f t="shared" ref="M54:M64" si="3">K54+L54</f>
        <v>9</v>
      </c>
      <c r="N54" s="65">
        <v>9</v>
      </c>
      <c r="O54" s="65">
        <f>N54-M54</f>
        <v>0</v>
      </c>
      <c r="P54" s="66"/>
      <c r="Q54" s="67"/>
      <c r="R54" s="67"/>
      <c r="S54" s="67"/>
      <c r="T54" s="67"/>
      <c r="U54" s="68"/>
      <c r="V54" s="10"/>
      <c r="W54" s="10"/>
      <c r="X54" s="10"/>
      <c r="Y54" s="10"/>
    </row>
    <row r="55" spans="1:25" ht="20.25" customHeight="1">
      <c r="A55" s="13"/>
      <c r="B55" s="55"/>
      <c r="C55" s="55"/>
      <c r="D55" s="13"/>
      <c r="E55" s="14"/>
      <c r="F55" s="55">
        <v>2</v>
      </c>
      <c r="G55" s="13"/>
      <c r="H55" s="15"/>
      <c r="I55" s="19" t="s">
        <v>63</v>
      </c>
      <c r="J55" s="10" t="s">
        <v>0</v>
      </c>
      <c r="K55" s="65">
        <v>544</v>
      </c>
      <c r="L55" s="65">
        <v>-13</v>
      </c>
      <c r="M55" s="65">
        <f t="shared" si="3"/>
        <v>531</v>
      </c>
      <c r="N55" s="65">
        <f>M55</f>
        <v>531</v>
      </c>
      <c r="O55" s="65">
        <f>N55-M55</f>
        <v>0</v>
      </c>
      <c r="P55" s="66"/>
      <c r="Q55" s="67"/>
      <c r="R55" s="67"/>
      <c r="S55" s="67"/>
      <c r="T55" s="67"/>
      <c r="U55" s="68"/>
      <c r="V55" s="10"/>
      <c r="W55" s="10"/>
      <c r="X55" s="10"/>
      <c r="Y55" s="10"/>
    </row>
    <row r="56" spans="1:25" ht="69.75" customHeight="1">
      <c r="A56" s="12">
        <v>104010</v>
      </c>
      <c r="B56" s="55" t="s">
        <v>4</v>
      </c>
      <c r="C56" s="55">
        <v>1146</v>
      </c>
      <c r="D56" s="13" t="s">
        <v>18</v>
      </c>
      <c r="E56" s="14">
        <v>55</v>
      </c>
      <c r="F56" s="55"/>
      <c r="G56" s="13"/>
      <c r="H56" s="15" t="s">
        <v>142</v>
      </c>
      <c r="I56" s="19"/>
      <c r="J56" s="10"/>
      <c r="K56" s="65"/>
      <c r="L56" s="65"/>
      <c r="M56" s="65"/>
      <c r="N56" s="65"/>
      <c r="O56" s="65"/>
      <c r="P56" s="66"/>
      <c r="Q56" s="67">
        <v>593577.4</v>
      </c>
      <c r="R56" s="67"/>
      <c r="S56" s="67">
        <f>Q56+R56</f>
        <v>593577.4</v>
      </c>
      <c r="T56" s="67">
        <v>589813.80000000005</v>
      </c>
      <c r="U56" s="68">
        <f>T56-S56</f>
        <v>-3763.5999999999767</v>
      </c>
      <c r="V56" s="8" t="s">
        <v>231</v>
      </c>
      <c r="W56" s="10"/>
      <c r="X56" s="10"/>
      <c r="Y56" s="10"/>
    </row>
    <row r="57" spans="1:25" ht="20.25" customHeight="1">
      <c r="A57" s="13"/>
      <c r="B57" s="55"/>
      <c r="C57" s="55"/>
      <c r="D57" s="13"/>
      <c r="E57" s="14"/>
      <c r="F57" s="55">
        <v>1</v>
      </c>
      <c r="G57" s="13"/>
      <c r="H57" s="15"/>
      <c r="I57" s="19" t="s">
        <v>44</v>
      </c>
      <c r="J57" s="10" t="s">
        <v>0</v>
      </c>
      <c r="K57" s="65">
        <v>6</v>
      </c>
      <c r="L57" s="65"/>
      <c r="M57" s="65">
        <f t="shared" si="3"/>
        <v>6</v>
      </c>
      <c r="N57" s="65">
        <v>6</v>
      </c>
      <c r="O57" s="65">
        <f>N57-M57</f>
        <v>0</v>
      </c>
      <c r="P57" s="66"/>
      <c r="Q57" s="67"/>
      <c r="R57" s="67"/>
      <c r="S57" s="67"/>
      <c r="T57" s="67"/>
      <c r="U57" s="68"/>
      <c r="V57" s="10"/>
      <c r="W57" s="10"/>
      <c r="X57" s="10"/>
      <c r="Y57" s="10"/>
    </row>
    <row r="58" spans="1:25" ht="20.25" customHeight="1">
      <c r="A58" s="13"/>
      <c r="B58" s="55"/>
      <c r="C58" s="55"/>
      <c r="D58" s="13"/>
      <c r="E58" s="14"/>
      <c r="F58" s="55">
        <v>2</v>
      </c>
      <c r="G58" s="13"/>
      <c r="H58" s="15"/>
      <c r="I58" s="19" t="s">
        <v>63</v>
      </c>
      <c r="J58" s="10" t="s">
        <v>0</v>
      </c>
      <c r="K58" s="65">
        <v>379</v>
      </c>
      <c r="L58" s="65">
        <v>-10</v>
      </c>
      <c r="M58" s="65">
        <f t="shared" si="3"/>
        <v>369</v>
      </c>
      <c r="N58" s="65">
        <f>M58</f>
        <v>369</v>
      </c>
      <c r="O58" s="65">
        <f>N58-M58</f>
        <v>0</v>
      </c>
      <c r="P58" s="66"/>
      <c r="Q58" s="67"/>
      <c r="R58" s="67"/>
      <c r="S58" s="67"/>
      <c r="T58" s="67"/>
      <c r="U58" s="68"/>
      <c r="V58" s="10"/>
      <c r="W58" s="10"/>
      <c r="X58" s="10"/>
      <c r="Y58" s="10"/>
    </row>
    <row r="59" spans="1:25" ht="57.75" customHeight="1">
      <c r="A59" s="12">
        <v>104010</v>
      </c>
      <c r="B59" s="55" t="s">
        <v>4</v>
      </c>
      <c r="C59" s="55">
        <v>1146</v>
      </c>
      <c r="D59" s="13" t="s">
        <v>18</v>
      </c>
      <c r="E59" s="14">
        <v>58</v>
      </c>
      <c r="F59" s="55"/>
      <c r="G59" s="13"/>
      <c r="H59" s="15" t="s">
        <v>143</v>
      </c>
      <c r="I59" s="19"/>
      <c r="J59" s="10"/>
      <c r="K59" s="65"/>
      <c r="L59" s="65"/>
      <c r="M59" s="65"/>
      <c r="N59" s="65"/>
      <c r="O59" s="65"/>
      <c r="P59" s="66"/>
      <c r="Q59" s="67">
        <v>36446.699999999997</v>
      </c>
      <c r="R59" s="67">
        <v>-2876.7</v>
      </c>
      <c r="S59" s="67">
        <f>Q59+R59</f>
        <v>33570</v>
      </c>
      <c r="T59" s="67">
        <v>33570</v>
      </c>
      <c r="U59" s="68">
        <f>T59-S59</f>
        <v>0</v>
      </c>
      <c r="V59" s="23" t="s">
        <v>274</v>
      </c>
      <c r="W59" s="10"/>
      <c r="X59" s="10"/>
      <c r="Y59" s="10"/>
    </row>
    <row r="60" spans="1:25" ht="27.75" customHeight="1">
      <c r="A60" s="13"/>
      <c r="B60" s="55"/>
      <c r="C60" s="55"/>
      <c r="D60" s="13"/>
      <c r="E60" s="14"/>
      <c r="F60" s="55">
        <v>1</v>
      </c>
      <c r="G60" s="13"/>
      <c r="H60" s="15"/>
      <c r="I60" s="24" t="s">
        <v>44</v>
      </c>
      <c r="J60" s="10" t="s">
        <v>0</v>
      </c>
      <c r="K60" s="65">
        <v>2</v>
      </c>
      <c r="L60" s="65">
        <v>2</v>
      </c>
      <c r="M60" s="65">
        <f t="shared" si="3"/>
        <v>4</v>
      </c>
      <c r="N60" s="65">
        <f>M60</f>
        <v>4</v>
      </c>
      <c r="O60" s="65">
        <f>N60-M60</f>
        <v>0</v>
      </c>
      <c r="P60" s="66" t="s">
        <v>232</v>
      </c>
      <c r="Q60" s="67"/>
      <c r="R60" s="67"/>
      <c r="S60" s="67"/>
      <c r="T60" s="67"/>
      <c r="U60" s="68"/>
      <c r="V60" s="10"/>
      <c r="W60" s="10"/>
      <c r="X60" s="10"/>
      <c r="Y60" s="10"/>
    </row>
    <row r="61" spans="1:25" ht="21.75" customHeight="1">
      <c r="A61" s="13"/>
      <c r="B61" s="55"/>
      <c r="C61" s="55"/>
      <c r="D61" s="13"/>
      <c r="E61" s="14"/>
      <c r="F61" s="55">
        <v>2</v>
      </c>
      <c r="G61" s="13"/>
      <c r="H61" s="15"/>
      <c r="I61" s="19" t="s">
        <v>63</v>
      </c>
      <c r="J61" s="10" t="s">
        <v>0</v>
      </c>
      <c r="K61" s="65">
        <v>63</v>
      </c>
      <c r="L61" s="65">
        <v>6</v>
      </c>
      <c r="M61" s="65">
        <f t="shared" si="3"/>
        <v>69</v>
      </c>
      <c r="N61" s="65">
        <f>M61</f>
        <v>69</v>
      </c>
      <c r="O61" s="65">
        <f>N61-M61</f>
        <v>0</v>
      </c>
      <c r="P61" s="66"/>
      <c r="Q61" s="67"/>
      <c r="R61" s="67"/>
      <c r="S61" s="67"/>
      <c r="T61" s="67"/>
      <c r="U61" s="68"/>
      <c r="V61" s="10"/>
      <c r="W61" s="10"/>
      <c r="X61" s="10"/>
      <c r="Y61" s="10"/>
    </row>
    <row r="62" spans="1:25" ht="79.5" customHeight="1">
      <c r="A62" s="12">
        <v>104010</v>
      </c>
      <c r="B62" s="55" t="s">
        <v>4</v>
      </c>
      <c r="C62" s="55">
        <v>1146</v>
      </c>
      <c r="D62" s="13" t="s">
        <v>18</v>
      </c>
      <c r="E62" s="14">
        <v>69</v>
      </c>
      <c r="F62" s="55"/>
      <c r="G62" s="13"/>
      <c r="H62" s="15" t="s">
        <v>144</v>
      </c>
      <c r="I62" s="19"/>
      <c r="J62" s="10"/>
      <c r="K62" s="65"/>
      <c r="L62" s="65"/>
      <c r="M62" s="65"/>
      <c r="N62" s="65"/>
      <c r="O62" s="65"/>
      <c r="P62" s="66"/>
      <c r="Q62" s="67">
        <v>165456.4</v>
      </c>
      <c r="R62" s="67">
        <v>-18600</v>
      </c>
      <c r="S62" s="67">
        <f>Q62+R62</f>
        <v>146856.4</v>
      </c>
      <c r="T62" s="67">
        <v>145014</v>
      </c>
      <c r="U62" s="68">
        <f>T62-S62</f>
        <v>-1842.3999999999942</v>
      </c>
      <c r="V62" s="23" t="s">
        <v>273</v>
      </c>
      <c r="W62" s="10"/>
      <c r="X62" s="10"/>
      <c r="Y62" s="10"/>
    </row>
    <row r="63" spans="1:25" ht="28.5" customHeight="1">
      <c r="A63" s="13"/>
      <c r="B63" s="55"/>
      <c r="C63" s="55"/>
      <c r="D63" s="13"/>
      <c r="E63" s="14"/>
      <c r="F63" s="55">
        <v>1</v>
      </c>
      <c r="G63" s="13"/>
      <c r="H63" s="15"/>
      <c r="I63" s="24" t="s">
        <v>44</v>
      </c>
      <c r="J63" s="10" t="s">
        <v>0</v>
      </c>
      <c r="K63" s="65">
        <v>20</v>
      </c>
      <c r="L63" s="65">
        <v>1</v>
      </c>
      <c r="M63" s="65">
        <f t="shared" si="3"/>
        <v>21</v>
      </c>
      <c r="N63" s="65">
        <f>M63</f>
        <v>21</v>
      </c>
      <c r="O63" s="65">
        <f>N63-M63</f>
        <v>0</v>
      </c>
      <c r="P63" s="66" t="s">
        <v>232</v>
      </c>
      <c r="Q63" s="67"/>
      <c r="R63" s="67"/>
      <c r="S63" s="67"/>
      <c r="T63" s="67"/>
      <c r="U63" s="68"/>
      <c r="V63" s="10"/>
      <c r="W63" s="10"/>
      <c r="X63" s="10"/>
      <c r="Y63" s="10"/>
    </row>
    <row r="64" spans="1:25" ht="18" customHeight="1">
      <c r="A64" s="13"/>
      <c r="B64" s="55"/>
      <c r="C64" s="55"/>
      <c r="D64" s="13"/>
      <c r="E64" s="14"/>
      <c r="F64" s="55">
        <v>2</v>
      </c>
      <c r="G64" s="13"/>
      <c r="H64" s="15"/>
      <c r="I64" s="19" t="s">
        <v>63</v>
      </c>
      <c r="J64" s="10" t="s">
        <v>0</v>
      </c>
      <c r="K64" s="65">
        <v>286</v>
      </c>
      <c r="L64" s="65">
        <v>19</v>
      </c>
      <c r="M64" s="65">
        <f t="shared" si="3"/>
        <v>305</v>
      </c>
      <c r="N64" s="65">
        <f>M64</f>
        <v>305</v>
      </c>
      <c r="O64" s="65">
        <f>N64-M64</f>
        <v>0</v>
      </c>
      <c r="P64" s="66"/>
      <c r="Q64" s="67"/>
      <c r="R64" s="67"/>
      <c r="S64" s="67"/>
      <c r="T64" s="67"/>
      <c r="U64" s="68"/>
      <c r="V64" s="10"/>
      <c r="W64" s="10"/>
      <c r="X64" s="10"/>
      <c r="Y64" s="10"/>
    </row>
    <row r="65" spans="1:25" ht="27.75" customHeight="1">
      <c r="A65" s="12">
        <v>104010</v>
      </c>
      <c r="B65" s="55" t="s">
        <v>4</v>
      </c>
      <c r="C65" s="55">
        <v>1146</v>
      </c>
      <c r="D65" s="13" t="s">
        <v>18</v>
      </c>
      <c r="E65" s="14">
        <v>80</v>
      </c>
      <c r="F65" s="55"/>
      <c r="G65" s="13"/>
      <c r="H65" s="15" t="s">
        <v>145</v>
      </c>
      <c r="I65" s="19"/>
      <c r="J65" s="10"/>
      <c r="K65" s="65"/>
      <c r="L65" s="65"/>
      <c r="M65" s="65"/>
      <c r="N65" s="65"/>
      <c r="O65" s="65"/>
      <c r="P65" s="66"/>
      <c r="Q65" s="67">
        <v>93720</v>
      </c>
      <c r="R65" s="67">
        <v>-12264</v>
      </c>
      <c r="S65" s="67">
        <f>Q65+R65</f>
        <v>81456</v>
      </c>
      <c r="T65" s="67">
        <v>79187.600000000006</v>
      </c>
      <c r="U65" s="68">
        <f>T65-S65</f>
        <v>-2268.3999999999942</v>
      </c>
      <c r="V65" s="8" t="s">
        <v>269</v>
      </c>
      <c r="W65" s="10"/>
      <c r="X65" s="10"/>
      <c r="Y65" s="10"/>
    </row>
    <row r="66" spans="1:25" ht="25.5" customHeight="1">
      <c r="A66" s="13"/>
      <c r="B66" s="55"/>
      <c r="C66" s="55"/>
      <c r="D66" s="13"/>
      <c r="E66" s="14"/>
      <c r="F66" s="55">
        <v>1</v>
      </c>
      <c r="G66" s="13"/>
      <c r="H66" s="15"/>
      <c r="I66" s="24" t="s">
        <v>44</v>
      </c>
      <c r="J66" s="10" t="s">
        <v>0</v>
      </c>
      <c r="K66" s="65">
        <v>21</v>
      </c>
      <c r="L66" s="65">
        <v>1</v>
      </c>
      <c r="M66" s="65">
        <f>K66+L66</f>
        <v>22</v>
      </c>
      <c r="N66" s="65">
        <f>M66</f>
        <v>22</v>
      </c>
      <c r="O66" s="65">
        <f>N66-M66</f>
        <v>0</v>
      </c>
      <c r="P66" s="66" t="s">
        <v>232</v>
      </c>
      <c r="Q66" s="67"/>
      <c r="R66" s="67"/>
      <c r="S66" s="67"/>
      <c r="T66" s="67"/>
      <c r="U66" s="68"/>
      <c r="V66" s="10"/>
      <c r="W66" s="10"/>
      <c r="X66" s="10"/>
      <c r="Y66" s="10"/>
    </row>
    <row r="67" spans="1:25" ht="21" customHeight="1">
      <c r="A67" s="13"/>
      <c r="B67" s="55"/>
      <c r="C67" s="55"/>
      <c r="D67" s="13"/>
      <c r="E67" s="14"/>
      <c r="F67" s="55">
        <v>2</v>
      </c>
      <c r="G67" s="13"/>
      <c r="H67" s="15"/>
      <c r="I67" s="19" t="s">
        <v>63</v>
      </c>
      <c r="J67" s="10" t="s">
        <v>0</v>
      </c>
      <c r="K67" s="65">
        <v>162</v>
      </c>
      <c r="L67" s="65">
        <v>2</v>
      </c>
      <c r="M67" s="65">
        <f>K67+L67</f>
        <v>164</v>
      </c>
      <c r="N67" s="65">
        <f>M67</f>
        <v>164</v>
      </c>
      <c r="O67" s="65">
        <f>N67-M67</f>
        <v>0</v>
      </c>
      <c r="P67" s="66"/>
      <c r="Q67" s="67"/>
      <c r="R67" s="67"/>
      <c r="S67" s="67"/>
      <c r="T67" s="67"/>
      <c r="U67" s="67"/>
      <c r="V67" s="23"/>
      <c r="W67" s="10"/>
      <c r="X67" s="10"/>
      <c r="Y67" s="10"/>
    </row>
    <row r="68" spans="1:25" ht="25.5">
      <c r="A68" s="12">
        <v>104010</v>
      </c>
      <c r="B68" s="55" t="s">
        <v>4</v>
      </c>
      <c r="C68" s="55">
        <v>1146</v>
      </c>
      <c r="D68" s="13" t="s">
        <v>18</v>
      </c>
      <c r="E68" s="14">
        <v>87</v>
      </c>
      <c r="F68" s="55"/>
      <c r="G68" s="13"/>
      <c r="H68" s="15" t="s">
        <v>146</v>
      </c>
      <c r="I68" s="19"/>
      <c r="J68" s="10"/>
      <c r="K68" s="65"/>
      <c r="L68" s="65"/>
      <c r="M68" s="65"/>
      <c r="N68" s="65"/>
      <c r="O68" s="65"/>
      <c r="P68" s="66"/>
      <c r="Q68" s="67">
        <v>112066.6</v>
      </c>
      <c r="R68" s="67"/>
      <c r="S68" s="67">
        <f>Q68+R68</f>
        <v>112066.6</v>
      </c>
      <c r="T68" s="67">
        <v>112066.6</v>
      </c>
      <c r="U68" s="68">
        <f>T68-S68</f>
        <v>0</v>
      </c>
      <c r="V68" s="10"/>
      <c r="W68" s="10"/>
      <c r="X68" s="10"/>
      <c r="Y68" s="10"/>
    </row>
    <row r="69" spans="1:25" ht="17.25" customHeight="1">
      <c r="A69" s="13"/>
      <c r="B69" s="55"/>
      <c r="C69" s="55"/>
      <c r="D69" s="13"/>
      <c r="E69" s="14"/>
      <c r="F69" s="55">
        <v>1</v>
      </c>
      <c r="G69" s="13"/>
      <c r="H69" s="15"/>
      <c r="I69" s="19" t="s">
        <v>44</v>
      </c>
      <c r="J69" s="10" t="s">
        <v>0</v>
      </c>
      <c r="K69" s="65">
        <v>1</v>
      </c>
      <c r="L69" s="65"/>
      <c r="M69" s="65">
        <f>K69+L69</f>
        <v>1</v>
      </c>
      <c r="N69" s="65">
        <v>1</v>
      </c>
      <c r="O69" s="65">
        <f>N69-M69</f>
        <v>0</v>
      </c>
      <c r="P69" s="66"/>
      <c r="Q69" s="67"/>
      <c r="R69" s="67"/>
      <c r="S69" s="67"/>
      <c r="T69" s="67"/>
      <c r="U69" s="68"/>
      <c r="V69" s="10"/>
      <c r="W69" s="10"/>
      <c r="X69" s="10"/>
      <c r="Y69" s="10"/>
    </row>
    <row r="70" spans="1:25" ht="17.25" customHeight="1">
      <c r="A70" s="13"/>
      <c r="B70" s="55"/>
      <c r="C70" s="55"/>
      <c r="D70" s="13"/>
      <c r="E70" s="14"/>
      <c r="F70" s="55">
        <v>2</v>
      </c>
      <c r="G70" s="13"/>
      <c r="H70" s="15"/>
      <c r="I70" s="19" t="s">
        <v>63</v>
      </c>
      <c r="J70" s="10" t="s">
        <v>0</v>
      </c>
      <c r="K70" s="65">
        <v>128</v>
      </c>
      <c r="L70" s="65">
        <v>-6</v>
      </c>
      <c r="M70" s="65">
        <f>K70+L70</f>
        <v>122</v>
      </c>
      <c r="N70" s="65">
        <f>M70</f>
        <v>122</v>
      </c>
      <c r="O70" s="65">
        <f>N70-M70</f>
        <v>0</v>
      </c>
      <c r="P70" s="66"/>
      <c r="Q70" s="67"/>
      <c r="R70" s="67"/>
      <c r="S70" s="67"/>
      <c r="T70" s="67"/>
      <c r="U70" s="68"/>
      <c r="V70" s="10"/>
      <c r="W70" s="10"/>
      <c r="X70" s="10"/>
      <c r="Y70" s="10"/>
    </row>
    <row r="71" spans="1:25" ht="27.75" customHeight="1">
      <c r="A71" s="12">
        <v>104010</v>
      </c>
      <c r="B71" s="55" t="s">
        <v>4</v>
      </c>
      <c r="C71" s="55">
        <v>1146</v>
      </c>
      <c r="D71" s="13" t="s">
        <v>18</v>
      </c>
      <c r="E71" s="14">
        <v>89</v>
      </c>
      <c r="F71" s="55"/>
      <c r="G71" s="13"/>
      <c r="H71" s="46" t="s">
        <v>147</v>
      </c>
      <c r="I71" s="19"/>
      <c r="J71" s="10"/>
      <c r="K71" s="65"/>
      <c r="L71" s="65"/>
      <c r="M71" s="65"/>
      <c r="N71" s="65"/>
      <c r="O71" s="65"/>
      <c r="P71" s="66"/>
      <c r="Q71" s="67">
        <v>958694.5</v>
      </c>
      <c r="R71" s="67">
        <v>28283.4</v>
      </c>
      <c r="S71" s="67">
        <f>Q71+R71</f>
        <v>986977.9</v>
      </c>
      <c r="T71" s="67">
        <v>985977.9</v>
      </c>
      <c r="U71" s="68">
        <f>T71-S71</f>
        <v>-1000</v>
      </c>
      <c r="V71" s="23" t="s">
        <v>270</v>
      </c>
      <c r="W71" s="10"/>
      <c r="X71" s="10"/>
      <c r="Y71" s="10"/>
    </row>
    <row r="72" spans="1:25" ht="19.5" customHeight="1">
      <c r="A72" s="13"/>
      <c r="B72" s="55"/>
      <c r="C72" s="55"/>
      <c r="D72" s="13"/>
      <c r="E72" s="14"/>
      <c r="F72" s="55">
        <v>1</v>
      </c>
      <c r="G72" s="13"/>
      <c r="H72" s="15"/>
      <c r="I72" s="19" t="s">
        <v>44</v>
      </c>
      <c r="J72" s="10" t="s">
        <v>0</v>
      </c>
      <c r="K72" s="65">
        <v>6</v>
      </c>
      <c r="L72" s="65"/>
      <c r="M72" s="65">
        <f>K72+L72</f>
        <v>6</v>
      </c>
      <c r="N72" s="65">
        <v>6</v>
      </c>
      <c r="O72" s="65">
        <f>N72-M72</f>
        <v>0</v>
      </c>
      <c r="P72" s="66"/>
      <c r="Q72" s="67"/>
      <c r="R72" s="67"/>
      <c r="S72" s="67"/>
      <c r="T72" s="67"/>
      <c r="U72" s="68"/>
      <c r="V72" s="10"/>
      <c r="W72" s="10"/>
      <c r="X72" s="10"/>
      <c r="Y72" s="10"/>
    </row>
    <row r="73" spans="1:25" ht="19.5" customHeight="1">
      <c r="A73" s="13"/>
      <c r="B73" s="55"/>
      <c r="C73" s="55"/>
      <c r="D73" s="13"/>
      <c r="E73" s="14"/>
      <c r="F73" s="55">
        <v>2</v>
      </c>
      <c r="G73" s="13"/>
      <c r="H73" s="15"/>
      <c r="I73" s="19" t="s">
        <v>63</v>
      </c>
      <c r="J73" s="10" t="s">
        <v>0</v>
      </c>
      <c r="K73" s="65">
        <v>1095</v>
      </c>
      <c r="L73" s="65">
        <v>72</v>
      </c>
      <c r="M73" s="65">
        <f>K73+L73</f>
        <v>1167</v>
      </c>
      <c r="N73" s="65">
        <f>M73</f>
        <v>1167</v>
      </c>
      <c r="O73" s="65">
        <f>N73-M73</f>
        <v>0</v>
      </c>
      <c r="P73" s="66"/>
      <c r="Q73" s="67"/>
      <c r="R73" s="67"/>
      <c r="S73" s="67"/>
      <c r="T73" s="67"/>
      <c r="U73" s="68"/>
      <c r="V73" s="10"/>
      <c r="W73" s="10"/>
      <c r="X73" s="10"/>
      <c r="Y73" s="10"/>
    </row>
    <row r="74" spans="1:25" ht="150" customHeight="1">
      <c r="A74" s="12">
        <v>104010</v>
      </c>
      <c r="B74" s="55" t="s">
        <v>4</v>
      </c>
      <c r="C74" s="55">
        <v>1146</v>
      </c>
      <c r="D74" s="13" t="s">
        <v>18</v>
      </c>
      <c r="E74" s="14">
        <v>93</v>
      </c>
      <c r="F74" s="55"/>
      <c r="G74" s="13"/>
      <c r="H74" s="15" t="s">
        <v>148</v>
      </c>
      <c r="I74" s="19"/>
      <c r="J74" s="10"/>
      <c r="K74" s="65"/>
      <c r="L74" s="65"/>
      <c r="M74" s="65"/>
      <c r="N74" s="65"/>
      <c r="O74" s="65"/>
      <c r="P74" s="66"/>
      <c r="Q74" s="67">
        <v>1164441.7</v>
      </c>
      <c r="R74" s="67">
        <v>-213586.5</v>
      </c>
      <c r="S74" s="67">
        <f>Q74+R74</f>
        <v>950855.2</v>
      </c>
      <c r="T74" s="67">
        <v>929840.8</v>
      </c>
      <c r="U74" s="68">
        <f>T74-S74</f>
        <v>-21014.399999999907</v>
      </c>
      <c r="V74" s="9" t="s">
        <v>283</v>
      </c>
      <c r="W74" s="10"/>
      <c r="X74" s="10"/>
      <c r="Y74" s="10"/>
    </row>
    <row r="75" spans="1:25" ht="21.75" customHeight="1">
      <c r="A75" s="13"/>
      <c r="B75" s="55"/>
      <c r="C75" s="55"/>
      <c r="D75" s="13"/>
      <c r="E75" s="14"/>
      <c r="F75" s="55">
        <v>1</v>
      </c>
      <c r="G75" s="13"/>
      <c r="H75" s="15"/>
      <c r="I75" s="19" t="s">
        <v>44</v>
      </c>
      <c r="J75" s="10" t="s">
        <v>0</v>
      </c>
      <c r="K75" s="65">
        <v>7</v>
      </c>
      <c r="L75" s="65"/>
      <c r="M75" s="65">
        <v>7</v>
      </c>
      <c r="N75" s="65">
        <v>7</v>
      </c>
      <c r="O75" s="65">
        <f>N75-M75</f>
        <v>0</v>
      </c>
      <c r="P75" s="66"/>
      <c r="Q75" s="67"/>
      <c r="R75" s="67"/>
      <c r="S75" s="67"/>
      <c r="T75" s="67"/>
      <c r="U75" s="68"/>
      <c r="V75" s="10"/>
      <c r="W75" s="10"/>
      <c r="X75" s="10"/>
      <c r="Y75" s="10"/>
    </row>
    <row r="76" spans="1:25" ht="27" customHeight="1">
      <c r="A76" s="13"/>
      <c r="B76" s="55"/>
      <c r="C76" s="55"/>
      <c r="D76" s="13"/>
      <c r="E76" s="14"/>
      <c r="F76" s="55">
        <v>2</v>
      </c>
      <c r="G76" s="13"/>
      <c r="H76" s="15"/>
      <c r="I76" s="19" t="s">
        <v>63</v>
      </c>
      <c r="J76" s="10" t="s">
        <v>0</v>
      </c>
      <c r="K76" s="65">
        <v>1330</v>
      </c>
      <c r="L76" s="65">
        <v>-159</v>
      </c>
      <c r="M76" s="65">
        <f>K76+L76</f>
        <v>1171</v>
      </c>
      <c r="N76" s="65">
        <f>M76</f>
        <v>1171</v>
      </c>
      <c r="O76" s="65">
        <f>N76-M76</f>
        <v>0</v>
      </c>
      <c r="P76" s="66" t="s">
        <v>233</v>
      </c>
      <c r="Q76" s="67"/>
      <c r="R76" s="67"/>
      <c r="S76" s="67"/>
      <c r="T76" s="67"/>
      <c r="U76" s="68"/>
      <c r="V76" s="10"/>
      <c r="W76" s="10"/>
      <c r="X76" s="10"/>
      <c r="Y76" s="10"/>
    </row>
    <row r="77" spans="1:25" ht="63.75">
      <c r="A77" s="12">
        <v>104010</v>
      </c>
      <c r="B77" s="55" t="s">
        <v>4</v>
      </c>
      <c r="C77" s="55">
        <v>1146</v>
      </c>
      <c r="D77" s="13" t="s">
        <v>18</v>
      </c>
      <c r="E77" s="14">
        <v>111</v>
      </c>
      <c r="F77" s="55"/>
      <c r="G77" s="13"/>
      <c r="H77" s="15" t="s">
        <v>57</v>
      </c>
      <c r="I77" s="15"/>
      <c r="J77" s="10"/>
      <c r="K77" s="65"/>
      <c r="L77" s="65"/>
      <c r="M77" s="65"/>
      <c r="N77" s="65"/>
      <c r="O77" s="65"/>
      <c r="P77" s="66"/>
      <c r="Q77" s="67">
        <v>505826.8</v>
      </c>
      <c r="R77" s="67"/>
      <c r="S77" s="67">
        <f>Q77+R77</f>
        <v>505826.8</v>
      </c>
      <c r="T77" s="67">
        <v>505826.8</v>
      </c>
      <c r="U77" s="68">
        <f>T77-S77</f>
        <v>0</v>
      </c>
      <c r="V77" s="23"/>
      <c r="W77" s="10"/>
      <c r="X77" s="10"/>
      <c r="Y77" s="10"/>
    </row>
    <row r="78" spans="1:25" ht="54" customHeight="1">
      <c r="A78" s="13"/>
      <c r="B78" s="55"/>
      <c r="C78" s="55"/>
      <c r="D78" s="13"/>
      <c r="E78" s="14"/>
      <c r="F78" s="55"/>
      <c r="G78" s="13"/>
      <c r="H78" s="15"/>
      <c r="I78" s="17" t="s">
        <v>149</v>
      </c>
      <c r="J78" s="10" t="s">
        <v>0</v>
      </c>
      <c r="K78" s="65">
        <v>10000</v>
      </c>
      <c r="L78" s="65"/>
      <c r="M78" s="65">
        <f>K78+L78</f>
        <v>10000</v>
      </c>
      <c r="N78" s="65">
        <v>10000</v>
      </c>
      <c r="O78" s="65">
        <v>0</v>
      </c>
      <c r="P78" s="66"/>
      <c r="Q78" s="67"/>
      <c r="R78" s="67"/>
      <c r="S78" s="67"/>
      <c r="T78" s="67"/>
      <c r="U78" s="68"/>
      <c r="V78" s="10"/>
      <c r="W78" s="10"/>
      <c r="X78" s="10"/>
      <c r="Y78" s="10"/>
    </row>
    <row r="79" spans="1:25" ht="42.75" customHeight="1">
      <c r="A79" s="12">
        <v>104010</v>
      </c>
      <c r="B79" s="55" t="s">
        <v>4</v>
      </c>
      <c r="C79" s="55">
        <v>1146</v>
      </c>
      <c r="D79" s="13" t="s">
        <v>18</v>
      </c>
      <c r="E79" s="14">
        <v>114</v>
      </c>
      <c r="F79" s="55"/>
      <c r="G79" s="13"/>
      <c r="H79" s="15" t="s">
        <v>150</v>
      </c>
      <c r="I79" s="25"/>
      <c r="J79" s="10"/>
      <c r="K79" s="65"/>
      <c r="L79" s="65"/>
      <c r="M79" s="65"/>
      <c r="N79" s="65"/>
      <c r="O79" s="65"/>
      <c r="P79" s="66"/>
      <c r="Q79" s="67">
        <v>4304.5</v>
      </c>
      <c r="R79" s="67"/>
      <c r="S79" s="67">
        <f>Q79+R79</f>
        <v>4304.5</v>
      </c>
      <c r="T79" s="67">
        <v>3678.49</v>
      </c>
      <c r="U79" s="68">
        <f>T79-S79</f>
        <v>-626.01000000000022</v>
      </c>
      <c r="V79" s="10" t="s">
        <v>225</v>
      </c>
      <c r="W79" s="10"/>
      <c r="X79" s="10"/>
      <c r="Y79" s="10"/>
    </row>
    <row r="80" spans="1:25" ht="57.75" customHeight="1">
      <c r="A80" s="12"/>
      <c r="B80" s="55"/>
      <c r="C80" s="55"/>
      <c r="D80" s="13"/>
      <c r="E80" s="14"/>
      <c r="F80" s="55"/>
      <c r="G80" s="13"/>
      <c r="H80" s="15"/>
      <c r="I80" s="15" t="s">
        <v>193</v>
      </c>
      <c r="J80" s="10" t="s">
        <v>0</v>
      </c>
      <c r="K80" s="65">
        <v>2</v>
      </c>
      <c r="L80" s="65"/>
      <c r="M80" s="65">
        <v>2</v>
      </c>
      <c r="N80" s="65">
        <v>2</v>
      </c>
      <c r="O80" s="65">
        <v>0</v>
      </c>
      <c r="P80" s="66"/>
      <c r="Q80" s="67"/>
      <c r="R80" s="67"/>
      <c r="S80" s="67"/>
      <c r="T80" s="67"/>
      <c r="U80" s="68"/>
      <c r="V80" s="22"/>
      <c r="W80" s="10"/>
      <c r="X80" s="10"/>
      <c r="Y80" s="10"/>
    </row>
    <row r="81" spans="1:25" ht="38.25">
      <c r="A81" s="12">
        <v>104010</v>
      </c>
      <c r="B81" s="55" t="s">
        <v>4</v>
      </c>
      <c r="C81" s="55">
        <v>1146</v>
      </c>
      <c r="D81" s="13" t="s">
        <v>18</v>
      </c>
      <c r="E81" s="14">
        <v>115</v>
      </c>
      <c r="F81" s="55"/>
      <c r="G81" s="13"/>
      <c r="H81" s="15" t="s">
        <v>54</v>
      </c>
      <c r="I81" s="15"/>
      <c r="J81" s="10"/>
      <c r="K81" s="65"/>
      <c r="L81" s="65"/>
      <c r="M81" s="65"/>
      <c r="N81" s="65"/>
      <c r="O81" s="65"/>
      <c r="P81" s="66"/>
      <c r="Q81" s="67">
        <v>125182.7</v>
      </c>
      <c r="R81" s="67"/>
      <c r="S81" s="67">
        <f>Q81+R81</f>
        <v>125182.7</v>
      </c>
      <c r="T81" s="67">
        <v>125182.7</v>
      </c>
      <c r="U81" s="68">
        <f>T81-S81</f>
        <v>0</v>
      </c>
      <c r="V81" s="10"/>
      <c r="W81" s="10"/>
      <c r="X81" s="10"/>
      <c r="Y81" s="10"/>
    </row>
    <row r="82" spans="1:25" ht="30" customHeight="1">
      <c r="A82" s="13"/>
      <c r="B82" s="55"/>
      <c r="C82" s="55"/>
      <c r="D82" s="13"/>
      <c r="E82" s="14"/>
      <c r="F82" s="55">
        <v>1</v>
      </c>
      <c r="G82" s="13"/>
      <c r="H82" s="15"/>
      <c r="I82" s="25" t="s">
        <v>55</v>
      </c>
      <c r="J82" s="10" t="s">
        <v>0</v>
      </c>
      <c r="K82" s="65">
        <v>15000</v>
      </c>
      <c r="L82" s="65"/>
      <c r="M82" s="65">
        <f>K82+L82</f>
        <v>15000</v>
      </c>
      <c r="N82" s="65">
        <v>15000</v>
      </c>
      <c r="O82" s="65">
        <f>N82-M82</f>
        <v>0</v>
      </c>
      <c r="P82" s="66"/>
      <c r="Q82" s="67"/>
      <c r="R82" s="67"/>
      <c r="S82" s="67"/>
      <c r="T82" s="67"/>
      <c r="U82" s="68"/>
      <c r="V82" s="10"/>
      <c r="W82" s="10"/>
      <c r="X82" s="10"/>
      <c r="Y82" s="10"/>
    </row>
    <row r="83" spans="1:25" ht="51">
      <c r="A83" s="13"/>
      <c r="B83" s="55"/>
      <c r="C83" s="55"/>
      <c r="D83" s="13"/>
      <c r="E83" s="14"/>
      <c r="F83" s="55">
        <v>2</v>
      </c>
      <c r="G83" s="13"/>
      <c r="H83" s="15"/>
      <c r="I83" s="25" t="s">
        <v>56</v>
      </c>
      <c r="J83" s="10" t="s">
        <v>0</v>
      </c>
      <c r="K83" s="65">
        <v>201</v>
      </c>
      <c r="L83" s="65"/>
      <c r="M83" s="65">
        <v>201</v>
      </c>
      <c r="N83" s="65">
        <v>201</v>
      </c>
      <c r="O83" s="65">
        <f>N83-M83</f>
        <v>0</v>
      </c>
      <c r="P83" s="66"/>
      <c r="Q83" s="67"/>
      <c r="R83" s="67"/>
      <c r="S83" s="67"/>
      <c r="T83" s="67"/>
      <c r="U83" s="68"/>
      <c r="V83" s="10"/>
      <c r="W83" s="10"/>
      <c r="X83" s="10"/>
      <c r="Y83" s="10"/>
    </row>
    <row r="84" spans="1:25" ht="25.5">
      <c r="A84" s="12">
        <v>104010</v>
      </c>
      <c r="B84" s="55" t="s">
        <v>4</v>
      </c>
      <c r="C84" s="55">
        <v>1146</v>
      </c>
      <c r="D84" s="13" t="s">
        <v>18</v>
      </c>
      <c r="E84" s="14">
        <v>116</v>
      </c>
      <c r="F84" s="55"/>
      <c r="G84" s="13"/>
      <c r="H84" s="15" t="s">
        <v>51</v>
      </c>
      <c r="I84" s="15"/>
      <c r="J84" s="10"/>
      <c r="K84" s="65"/>
      <c r="L84" s="65"/>
      <c r="M84" s="65"/>
      <c r="N84" s="65"/>
      <c r="O84" s="65"/>
      <c r="P84" s="66"/>
      <c r="Q84" s="67">
        <v>64688</v>
      </c>
      <c r="R84" s="67"/>
      <c r="S84" s="67">
        <f>Q84+R84</f>
        <v>64688</v>
      </c>
      <c r="T84" s="67">
        <v>64688</v>
      </c>
      <c r="U84" s="68">
        <f>T84-S84</f>
        <v>0</v>
      </c>
      <c r="V84" s="10"/>
      <c r="W84" s="10"/>
      <c r="X84" s="10"/>
      <c r="Y84" s="10"/>
    </row>
    <row r="85" spans="1:25" ht="19.5" customHeight="1">
      <c r="A85" s="13"/>
      <c r="B85" s="55"/>
      <c r="C85" s="55"/>
      <c r="D85" s="13"/>
      <c r="E85" s="14"/>
      <c r="F85" s="55">
        <v>1</v>
      </c>
      <c r="G85" s="13"/>
      <c r="H85" s="15"/>
      <c r="I85" s="26" t="s">
        <v>52</v>
      </c>
      <c r="J85" s="10" t="s">
        <v>0</v>
      </c>
      <c r="K85" s="65">
        <v>16</v>
      </c>
      <c r="L85" s="65"/>
      <c r="M85" s="65">
        <f>K85+L85</f>
        <v>16</v>
      </c>
      <c r="N85" s="65">
        <v>16</v>
      </c>
      <c r="O85" s="65">
        <f>N85-M85</f>
        <v>0</v>
      </c>
      <c r="P85" s="66"/>
      <c r="Q85" s="67"/>
      <c r="R85" s="67"/>
      <c r="S85" s="67"/>
      <c r="T85" s="67"/>
      <c r="U85" s="68"/>
      <c r="V85" s="10"/>
      <c r="W85" s="10"/>
      <c r="X85" s="10"/>
      <c r="Y85" s="10"/>
    </row>
    <row r="86" spans="1:25" ht="27" customHeight="1">
      <c r="A86" s="13"/>
      <c r="B86" s="55"/>
      <c r="C86" s="55"/>
      <c r="D86" s="13"/>
      <c r="E86" s="14"/>
      <c r="F86" s="55">
        <v>2</v>
      </c>
      <c r="G86" s="13"/>
      <c r="H86" s="15"/>
      <c r="I86" s="26" t="s">
        <v>53</v>
      </c>
      <c r="J86" s="10" t="s">
        <v>0</v>
      </c>
      <c r="K86" s="65">
        <v>7</v>
      </c>
      <c r="L86" s="65"/>
      <c r="M86" s="65">
        <f>K86+L86</f>
        <v>7</v>
      </c>
      <c r="N86" s="65">
        <v>8</v>
      </c>
      <c r="O86" s="65">
        <f>N86-M86</f>
        <v>1</v>
      </c>
      <c r="P86" s="66" t="s">
        <v>294</v>
      </c>
      <c r="Q86" s="67"/>
      <c r="R86" s="67"/>
      <c r="S86" s="67"/>
      <c r="T86" s="67"/>
      <c r="U86" s="68"/>
      <c r="V86" s="10"/>
      <c r="W86" s="10"/>
      <c r="X86" s="10"/>
      <c r="Y86" s="10"/>
    </row>
    <row r="87" spans="1:25" ht="29.25" customHeight="1">
      <c r="A87" s="12">
        <v>104010</v>
      </c>
      <c r="B87" s="55" t="s">
        <v>4</v>
      </c>
      <c r="C87" s="55">
        <v>1146</v>
      </c>
      <c r="D87" s="13" t="s">
        <v>18</v>
      </c>
      <c r="E87" s="14">
        <v>117</v>
      </c>
      <c r="F87" s="55"/>
      <c r="G87" s="13"/>
      <c r="H87" s="15" t="s">
        <v>58</v>
      </c>
      <c r="I87" s="15"/>
      <c r="J87" s="10"/>
      <c r="K87" s="65"/>
      <c r="L87" s="65"/>
      <c r="M87" s="65"/>
      <c r="N87" s="65"/>
      <c r="O87" s="65"/>
      <c r="P87" s="66"/>
      <c r="Q87" s="67">
        <v>15304.5</v>
      </c>
      <c r="R87" s="67"/>
      <c r="S87" s="67">
        <f>Q87+R87</f>
        <v>15304.5</v>
      </c>
      <c r="T87" s="67">
        <v>15304.34</v>
      </c>
      <c r="U87" s="68">
        <f>T87-S87</f>
        <v>-0.15999999999985448</v>
      </c>
      <c r="V87" s="23"/>
      <c r="W87" s="10"/>
      <c r="X87" s="10"/>
      <c r="Y87" s="10"/>
    </row>
    <row r="88" spans="1:25" ht="23.25" customHeight="1">
      <c r="A88" s="13"/>
      <c r="B88" s="55"/>
      <c r="C88" s="55"/>
      <c r="D88" s="13"/>
      <c r="E88" s="14"/>
      <c r="F88" s="55"/>
      <c r="G88" s="13"/>
      <c r="H88" s="15"/>
      <c r="I88" s="27" t="s">
        <v>59</v>
      </c>
      <c r="J88" s="10" t="s">
        <v>0</v>
      </c>
      <c r="K88" s="65">
        <v>7252</v>
      </c>
      <c r="L88" s="65"/>
      <c r="M88" s="65">
        <f>K88+L88</f>
        <v>7252</v>
      </c>
      <c r="N88" s="65">
        <v>7252</v>
      </c>
      <c r="O88" s="65">
        <f>N88-M88</f>
        <v>0</v>
      </c>
      <c r="P88" s="66"/>
      <c r="Q88" s="67"/>
      <c r="R88" s="67"/>
      <c r="S88" s="67"/>
      <c r="T88" s="67"/>
      <c r="U88" s="68"/>
      <c r="V88" s="22"/>
      <c r="W88" s="10"/>
      <c r="X88" s="10"/>
      <c r="Y88" s="10"/>
    </row>
    <row r="89" spans="1:25" ht="25.5">
      <c r="A89" s="12">
        <v>104010</v>
      </c>
      <c r="B89" s="55" t="s">
        <v>4</v>
      </c>
      <c r="C89" s="55">
        <v>1146</v>
      </c>
      <c r="D89" s="13" t="s">
        <v>18</v>
      </c>
      <c r="E89" s="14">
        <v>118</v>
      </c>
      <c r="F89" s="55"/>
      <c r="G89" s="13"/>
      <c r="H89" s="15" t="s">
        <v>43</v>
      </c>
      <c r="I89" s="15"/>
      <c r="J89" s="10"/>
      <c r="K89" s="65"/>
      <c r="L89" s="65"/>
      <c r="M89" s="65"/>
      <c r="N89" s="65"/>
      <c r="O89" s="65"/>
      <c r="P89" s="66"/>
      <c r="Q89" s="67">
        <v>861403.1</v>
      </c>
      <c r="R89" s="67"/>
      <c r="S89" s="67">
        <f>Q89+R89</f>
        <v>861403.1</v>
      </c>
      <c r="T89" s="67">
        <v>861403.1</v>
      </c>
      <c r="U89" s="68">
        <f>T89-S89</f>
        <v>0</v>
      </c>
      <c r="V89" s="10"/>
      <c r="W89" s="10"/>
      <c r="X89" s="10"/>
      <c r="Y89" s="10"/>
    </row>
    <row r="90" spans="1:25" ht="24" customHeight="1">
      <c r="A90" s="13"/>
      <c r="B90" s="55"/>
      <c r="C90" s="55"/>
      <c r="D90" s="13"/>
      <c r="E90" s="14"/>
      <c r="F90" s="55"/>
      <c r="G90" s="13"/>
      <c r="H90" s="15"/>
      <c r="I90" s="26" t="s">
        <v>151</v>
      </c>
      <c r="J90" s="10" t="s">
        <v>0</v>
      </c>
      <c r="K90" s="65">
        <v>1393</v>
      </c>
      <c r="L90" s="65"/>
      <c r="M90" s="65">
        <f>K90+L90</f>
        <v>1393</v>
      </c>
      <c r="N90" s="65">
        <v>1420</v>
      </c>
      <c r="O90" s="65">
        <f>N90-M90</f>
        <v>27</v>
      </c>
      <c r="P90" s="66" t="s">
        <v>295</v>
      </c>
      <c r="Q90" s="67"/>
      <c r="R90" s="67"/>
      <c r="S90" s="67"/>
      <c r="T90" s="67"/>
      <c r="U90" s="68"/>
      <c r="V90" s="10"/>
      <c r="W90" s="10"/>
      <c r="X90" s="10"/>
      <c r="Y90" s="10"/>
    </row>
    <row r="91" spans="1:25" ht="54.75" customHeight="1">
      <c r="A91" s="12">
        <v>104010</v>
      </c>
      <c r="B91" s="55" t="s">
        <v>3</v>
      </c>
      <c r="C91" s="55">
        <v>1146</v>
      </c>
      <c r="D91" s="13" t="s">
        <v>18</v>
      </c>
      <c r="E91" s="14">
        <v>119</v>
      </c>
      <c r="F91" s="55"/>
      <c r="G91" s="13"/>
      <c r="H91" s="15" t="s">
        <v>152</v>
      </c>
      <c r="I91" s="15"/>
      <c r="J91" s="10"/>
      <c r="K91" s="65"/>
      <c r="L91" s="65"/>
      <c r="M91" s="65"/>
      <c r="N91" s="65"/>
      <c r="O91" s="65"/>
      <c r="P91" s="66"/>
      <c r="Q91" s="67">
        <v>969056</v>
      </c>
      <c r="R91" s="67"/>
      <c r="S91" s="67">
        <f>Q91+R91</f>
        <v>969056</v>
      </c>
      <c r="T91" s="67">
        <v>965503.05</v>
      </c>
      <c r="U91" s="68">
        <f>T91-S91</f>
        <v>-3552.9499999999534</v>
      </c>
      <c r="V91" s="8" t="s">
        <v>219</v>
      </c>
      <c r="W91" s="10"/>
      <c r="X91" s="10"/>
      <c r="Y91" s="10"/>
    </row>
    <row r="92" spans="1:25" ht="51">
      <c r="A92" s="13"/>
      <c r="B92" s="55"/>
      <c r="C92" s="55"/>
      <c r="D92" s="13"/>
      <c r="E92" s="14"/>
      <c r="F92" s="55">
        <v>1</v>
      </c>
      <c r="G92" s="13"/>
      <c r="H92" s="15"/>
      <c r="I92" s="17" t="s">
        <v>45</v>
      </c>
      <c r="J92" s="10" t="s">
        <v>0</v>
      </c>
      <c r="K92" s="65">
        <v>156255</v>
      </c>
      <c r="L92" s="65"/>
      <c r="M92" s="65">
        <f>K92+L92</f>
        <v>156255</v>
      </c>
      <c r="N92" s="65">
        <v>151675</v>
      </c>
      <c r="O92" s="65">
        <f>N92-M92</f>
        <v>-4580</v>
      </c>
      <c r="P92" s="66" t="s">
        <v>235</v>
      </c>
      <c r="Q92" s="67"/>
      <c r="R92" s="67"/>
      <c r="S92" s="67"/>
      <c r="T92" s="67"/>
      <c r="U92" s="68"/>
      <c r="V92" s="10"/>
      <c r="W92" s="10"/>
      <c r="X92" s="10"/>
      <c r="Y92" s="10"/>
    </row>
    <row r="93" spans="1:25" ht="41.25" customHeight="1">
      <c r="A93" s="13"/>
      <c r="B93" s="55"/>
      <c r="C93" s="55"/>
      <c r="D93" s="13"/>
      <c r="E93" s="14"/>
      <c r="F93" s="55">
        <v>2</v>
      </c>
      <c r="G93" s="13"/>
      <c r="H93" s="15"/>
      <c r="I93" s="17" t="s">
        <v>153</v>
      </c>
      <c r="J93" s="10" t="s">
        <v>2</v>
      </c>
      <c r="K93" s="65">
        <v>30000</v>
      </c>
      <c r="L93" s="65"/>
      <c r="M93" s="65">
        <f>K93+L93</f>
        <v>30000</v>
      </c>
      <c r="N93" s="65">
        <v>21560</v>
      </c>
      <c r="O93" s="65">
        <f>N93-M93</f>
        <v>-8440</v>
      </c>
      <c r="P93" s="66" t="s">
        <v>235</v>
      </c>
      <c r="Q93" s="67"/>
      <c r="R93" s="67"/>
      <c r="S93" s="67"/>
      <c r="T93" s="67"/>
      <c r="U93" s="68"/>
      <c r="V93" s="10"/>
      <c r="W93" s="10"/>
      <c r="X93" s="10"/>
      <c r="Y93" s="10"/>
    </row>
    <row r="94" spans="1:25" ht="51">
      <c r="A94" s="12">
        <v>104010</v>
      </c>
      <c r="B94" s="55" t="s">
        <v>4</v>
      </c>
      <c r="C94" s="55">
        <v>1146</v>
      </c>
      <c r="D94" s="13" t="s">
        <v>18</v>
      </c>
      <c r="E94" s="14">
        <v>121</v>
      </c>
      <c r="F94" s="55"/>
      <c r="G94" s="13"/>
      <c r="H94" s="15" t="s">
        <v>66</v>
      </c>
      <c r="I94" s="17"/>
      <c r="J94" s="10"/>
      <c r="K94" s="65"/>
      <c r="L94" s="65"/>
      <c r="M94" s="65"/>
      <c r="N94" s="65"/>
      <c r="O94" s="65"/>
      <c r="P94" s="66"/>
      <c r="Q94" s="67">
        <v>172049.7</v>
      </c>
      <c r="R94" s="67"/>
      <c r="S94" s="67">
        <f>Q94+R94</f>
        <v>172049.7</v>
      </c>
      <c r="T94" s="67">
        <v>172049.7</v>
      </c>
      <c r="U94" s="68">
        <f>T94-S94</f>
        <v>0</v>
      </c>
      <c r="V94" s="10"/>
      <c r="W94" s="10"/>
      <c r="X94" s="10"/>
      <c r="Y94" s="10"/>
    </row>
    <row r="95" spans="1:25" ht="38.25">
      <c r="A95" s="13"/>
      <c r="B95" s="55"/>
      <c r="C95" s="55"/>
      <c r="D95" s="13"/>
      <c r="E95" s="14"/>
      <c r="F95" s="55"/>
      <c r="G95" s="13"/>
      <c r="H95" s="15"/>
      <c r="I95" s="17" t="s">
        <v>67</v>
      </c>
      <c r="J95" s="10" t="s">
        <v>0</v>
      </c>
      <c r="K95" s="65">
        <v>120</v>
      </c>
      <c r="L95" s="65"/>
      <c r="M95" s="65">
        <f>K95+L95</f>
        <v>120</v>
      </c>
      <c r="N95" s="65">
        <v>120</v>
      </c>
      <c r="O95" s="65">
        <f>N95-M95</f>
        <v>0</v>
      </c>
      <c r="P95" s="66"/>
      <c r="Q95" s="67"/>
      <c r="R95" s="67"/>
      <c r="S95" s="67"/>
      <c r="T95" s="67"/>
      <c r="U95" s="68"/>
      <c r="V95" s="10"/>
      <c r="W95" s="10"/>
      <c r="X95" s="10"/>
      <c r="Y95" s="10"/>
    </row>
    <row r="96" spans="1:25" ht="54" customHeight="1">
      <c r="A96" s="12">
        <v>104010</v>
      </c>
      <c r="B96" s="55" t="s">
        <v>3</v>
      </c>
      <c r="C96" s="55">
        <v>1146</v>
      </c>
      <c r="D96" s="13" t="s">
        <v>18</v>
      </c>
      <c r="E96" s="14">
        <v>122</v>
      </c>
      <c r="F96" s="55"/>
      <c r="G96" s="13"/>
      <c r="H96" s="15" t="s">
        <v>64</v>
      </c>
      <c r="I96" s="19"/>
      <c r="J96" s="10"/>
      <c r="K96" s="65"/>
      <c r="L96" s="65"/>
      <c r="M96" s="65"/>
      <c r="N96" s="65"/>
      <c r="O96" s="65"/>
      <c r="P96" s="66"/>
      <c r="Q96" s="67">
        <v>16000</v>
      </c>
      <c r="R96" s="67"/>
      <c r="S96" s="67">
        <f>Q96+R96</f>
        <v>16000</v>
      </c>
      <c r="T96" s="67">
        <v>12258.4</v>
      </c>
      <c r="U96" s="68">
        <f>T96-S96</f>
        <v>-3741.6000000000004</v>
      </c>
      <c r="V96" s="8" t="s">
        <v>234</v>
      </c>
      <c r="W96" s="10"/>
      <c r="X96" s="10"/>
      <c r="Y96" s="10"/>
    </row>
    <row r="97" spans="1:25" ht="56.25" customHeight="1">
      <c r="A97" s="13"/>
      <c r="B97" s="55"/>
      <c r="C97" s="55"/>
      <c r="D97" s="13"/>
      <c r="E97" s="14"/>
      <c r="F97" s="55"/>
      <c r="G97" s="13"/>
      <c r="H97" s="15"/>
      <c r="I97" s="17" t="s">
        <v>65</v>
      </c>
      <c r="J97" s="10" t="s">
        <v>0</v>
      </c>
      <c r="K97" s="65">
        <v>7</v>
      </c>
      <c r="L97" s="65"/>
      <c r="M97" s="65">
        <f>K97+L97</f>
        <v>7</v>
      </c>
      <c r="N97" s="65">
        <v>7</v>
      </c>
      <c r="O97" s="65">
        <f>N97-M97</f>
        <v>0</v>
      </c>
      <c r="P97" s="66"/>
      <c r="Q97" s="67"/>
      <c r="R97" s="67"/>
      <c r="S97" s="67"/>
      <c r="T97" s="67"/>
      <c r="U97" s="68"/>
      <c r="V97" s="10"/>
      <c r="W97" s="10"/>
      <c r="X97" s="10"/>
      <c r="Y97" s="10"/>
    </row>
    <row r="98" spans="1:25" ht="53.25" customHeight="1">
      <c r="A98" s="12">
        <v>104010</v>
      </c>
      <c r="B98" s="55" t="s">
        <v>4</v>
      </c>
      <c r="C98" s="55">
        <v>1146</v>
      </c>
      <c r="D98" s="13" t="s">
        <v>18</v>
      </c>
      <c r="E98" s="14">
        <v>123</v>
      </c>
      <c r="F98" s="55"/>
      <c r="G98" s="13"/>
      <c r="H98" s="47" t="s">
        <v>154</v>
      </c>
      <c r="I98" s="15"/>
      <c r="J98" s="10"/>
      <c r="K98" s="65"/>
      <c r="L98" s="65"/>
      <c r="M98" s="65"/>
      <c r="N98" s="65"/>
      <c r="O98" s="65"/>
      <c r="P98" s="66"/>
      <c r="Q98" s="67">
        <v>260611.20000000001</v>
      </c>
      <c r="R98" s="67">
        <v>-46350</v>
      </c>
      <c r="S98" s="67">
        <f>Q98+R98</f>
        <v>214261.2</v>
      </c>
      <c r="T98" s="67">
        <v>228726.08</v>
      </c>
      <c r="U98" s="68">
        <f>T98-S98</f>
        <v>14464.879999999976</v>
      </c>
      <c r="V98" s="50" t="s">
        <v>278</v>
      </c>
      <c r="W98" s="10"/>
      <c r="X98" s="10"/>
      <c r="Y98" s="10"/>
    </row>
    <row r="99" spans="1:25" ht="65.25" customHeight="1">
      <c r="A99" s="13"/>
      <c r="B99" s="55"/>
      <c r="C99" s="55"/>
      <c r="D99" s="13"/>
      <c r="E99" s="14"/>
      <c r="F99" s="55">
        <v>1</v>
      </c>
      <c r="G99" s="13"/>
      <c r="H99" s="15"/>
      <c r="I99" s="17" t="s">
        <v>155</v>
      </c>
      <c r="J99" s="10" t="s">
        <v>0</v>
      </c>
      <c r="K99" s="65">
        <v>12</v>
      </c>
      <c r="L99" s="65"/>
      <c r="M99" s="65">
        <f>K99+L99</f>
        <v>12</v>
      </c>
      <c r="N99" s="65">
        <v>12</v>
      </c>
      <c r="O99" s="65">
        <f>N99-M99</f>
        <v>0</v>
      </c>
      <c r="P99" s="66"/>
      <c r="Q99" s="67"/>
      <c r="R99" s="67"/>
      <c r="S99" s="67"/>
      <c r="T99" s="67"/>
      <c r="U99" s="68"/>
      <c r="V99" s="35"/>
      <c r="W99" s="10"/>
      <c r="X99" s="10"/>
      <c r="Y99" s="10"/>
    </row>
    <row r="100" spans="1:25" ht="42.75" customHeight="1">
      <c r="A100" s="13"/>
      <c r="B100" s="55"/>
      <c r="C100" s="55"/>
      <c r="D100" s="13"/>
      <c r="E100" s="14"/>
      <c r="F100" s="55">
        <v>2</v>
      </c>
      <c r="G100" s="13"/>
      <c r="H100" s="15"/>
      <c r="I100" s="17" t="s">
        <v>184</v>
      </c>
      <c r="J100" s="10" t="s">
        <v>0</v>
      </c>
      <c r="K100" s="65">
        <v>10</v>
      </c>
      <c r="L100" s="65"/>
      <c r="M100" s="65">
        <f>K100+L100</f>
        <v>10</v>
      </c>
      <c r="N100" s="65">
        <v>10</v>
      </c>
      <c r="O100" s="65">
        <v>0</v>
      </c>
      <c r="P100" s="66"/>
      <c r="Q100" s="67"/>
      <c r="R100" s="67"/>
      <c r="S100" s="67"/>
      <c r="T100" s="67"/>
      <c r="U100" s="68"/>
      <c r="V100" s="35"/>
      <c r="W100" s="10"/>
      <c r="X100" s="10"/>
      <c r="Y100" s="10"/>
    </row>
    <row r="101" spans="1:25" ht="39" customHeight="1">
      <c r="A101" s="12">
        <v>104010</v>
      </c>
      <c r="B101" s="55" t="s">
        <v>3</v>
      </c>
      <c r="C101" s="55">
        <v>1146</v>
      </c>
      <c r="D101" s="13" t="s">
        <v>18</v>
      </c>
      <c r="E101" s="14">
        <v>124</v>
      </c>
      <c r="F101" s="55"/>
      <c r="G101" s="13"/>
      <c r="H101" s="47" t="s">
        <v>156</v>
      </c>
      <c r="I101" s="15"/>
      <c r="J101" s="10"/>
      <c r="K101" s="65"/>
      <c r="L101" s="65"/>
      <c r="M101" s="65"/>
      <c r="N101" s="65"/>
      <c r="O101" s="65"/>
      <c r="P101" s="66"/>
      <c r="Q101" s="67">
        <v>287075.59999999998</v>
      </c>
      <c r="R101" s="67"/>
      <c r="S101" s="67">
        <f>Q101+R101</f>
        <v>287075.59999999998</v>
      </c>
      <c r="T101" s="67">
        <v>285876.15000000002</v>
      </c>
      <c r="U101" s="68">
        <f>T101-S101</f>
        <v>-1199.4499999999534</v>
      </c>
      <c r="V101" s="23" t="s">
        <v>265</v>
      </c>
      <c r="W101" s="10"/>
      <c r="X101" s="10"/>
      <c r="Y101" s="10"/>
    </row>
    <row r="102" spans="1:25" ht="24" customHeight="1">
      <c r="A102" s="13"/>
      <c r="B102" s="55"/>
      <c r="C102" s="55"/>
      <c r="D102" s="13"/>
      <c r="E102" s="14"/>
      <c r="F102" s="55">
        <v>1</v>
      </c>
      <c r="G102" s="13"/>
      <c r="H102" s="15"/>
      <c r="I102" s="10" t="s">
        <v>236</v>
      </c>
      <c r="J102" s="10" t="s">
        <v>0</v>
      </c>
      <c r="K102" s="65">
        <v>82910</v>
      </c>
      <c r="L102" s="65"/>
      <c r="M102" s="65">
        <f t="shared" ref="M102:M123" si="4">K102+L102</f>
        <v>82910</v>
      </c>
      <c r="N102" s="65">
        <v>82804</v>
      </c>
      <c r="O102" s="65">
        <f>N102-M102</f>
        <v>-106</v>
      </c>
      <c r="P102" s="66" t="s">
        <v>237</v>
      </c>
      <c r="Q102" s="67"/>
      <c r="R102" s="67"/>
      <c r="S102" s="67"/>
      <c r="T102" s="67"/>
      <c r="U102" s="68"/>
      <c r="V102" s="35"/>
      <c r="W102" s="10"/>
      <c r="X102" s="10"/>
      <c r="Y102" s="10"/>
    </row>
    <row r="103" spans="1:25" ht="24.75" customHeight="1">
      <c r="A103" s="13"/>
      <c r="B103" s="55"/>
      <c r="C103" s="55"/>
      <c r="D103" s="13"/>
      <c r="E103" s="14"/>
      <c r="F103" s="55">
        <v>2</v>
      </c>
      <c r="G103" s="13"/>
      <c r="H103" s="15"/>
      <c r="I103" s="23" t="s">
        <v>46</v>
      </c>
      <c r="J103" s="10" t="s">
        <v>0</v>
      </c>
      <c r="K103" s="65">
        <v>20530</v>
      </c>
      <c r="L103" s="65"/>
      <c r="M103" s="65">
        <f t="shared" si="4"/>
        <v>20530</v>
      </c>
      <c r="N103" s="65">
        <v>21132</v>
      </c>
      <c r="O103" s="65">
        <f>N103-M103</f>
        <v>602</v>
      </c>
      <c r="P103" s="66" t="s">
        <v>237</v>
      </c>
      <c r="Q103" s="67"/>
      <c r="R103" s="67"/>
      <c r="S103" s="67"/>
      <c r="T103" s="67"/>
      <c r="U103" s="68"/>
      <c r="V103" s="28"/>
      <c r="W103" s="10"/>
      <c r="X103" s="10"/>
      <c r="Y103" s="10"/>
    </row>
    <row r="104" spans="1:25" ht="20.25" customHeight="1">
      <c r="A104" s="13"/>
      <c r="B104" s="55"/>
      <c r="C104" s="55"/>
      <c r="D104" s="13"/>
      <c r="E104" s="14"/>
      <c r="F104" s="55">
        <v>3</v>
      </c>
      <c r="G104" s="13"/>
      <c r="H104" s="15"/>
      <c r="I104" s="17" t="s">
        <v>186</v>
      </c>
      <c r="J104" s="10" t="s">
        <v>0</v>
      </c>
      <c r="K104" s="65">
        <v>13</v>
      </c>
      <c r="L104" s="65"/>
      <c r="M104" s="65">
        <f t="shared" si="4"/>
        <v>13</v>
      </c>
      <c r="N104" s="65">
        <v>13</v>
      </c>
      <c r="O104" s="65">
        <f>N104-M104</f>
        <v>0</v>
      </c>
      <c r="P104" s="66"/>
      <c r="Q104" s="67"/>
      <c r="R104" s="67"/>
      <c r="S104" s="67"/>
      <c r="T104" s="67"/>
      <c r="U104" s="68"/>
      <c r="V104" s="35"/>
      <c r="W104" s="10"/>
      <c r="X104" s="10"/>
      <c r="Y104" s="10"/>
    </row>
    <row r="105" spans="1:25" ht="24" customHeight="1">
      <c r="A105" s="13"/>
      <c r="B105" s="55"/>
      <c r="C105" s="55"/>
      <c r="D105" s="13"/>
      <c r="E105" s="14"/>
      <c r="F105" s="55">
        <v>4</v>
      </c>
      <c r="G105" s="13"/>
      <c r="H105" s="15"/>
      <c r="I105" s="17" t="s">
        <v>185</v>
      </c>
      <c r="J105" s="10" t="s">
        <v>0</v>
      </c>
      <c r="K105" s="65">
        <v>16</v>
      </c>
      <c r="L105" s="65"/>
      <c r="M105" s="65">
        <f t="shared" si="4"/>
        <v>16</v>
      </c>
      <c r="N105" s="65">
        <v>10</v>
      </c>
      <c r="O105" s="65">
        <f>N105-M105</f>
        <v>-6</v>
      </c>
      <c r="P105" s="66" t="s">
        <v>237</v>
      </c>
      <c r="Q105" s="67"/>
      <c r="R105" s="67"/>
      <c r="S105" s="67"/>
      <c r="T105" s="67"/>
      <c r="U105" s="68"/>
      <c r="V105" s="28"/>
      <c r="W105" s="10"/>
      <c r="X105" s="10"/>
      <c r="Y105" s="10"/>
    </row>
    <row r="106" spans="1:25" ht="25.5">
      <c r="A106" s="12">
        <v>104010</v>
      </c>
      <c r="B106" s="55" t="s">
        <v>4</v>
      </c>
      <c r="C106" s="55">
        <v>1146</v>
      </c>
      <c r="D106" s="13" t="s">
        <v>18</v>
      </c>
      <c r="E106" s="14">
        <v>125</v>
      </c>
      <c r="F106" s="55"/>
      <c r="G106" s="13"/>
      <c r="H106" s="15" t="s">
        <v>98</v>
      </c>
      <c r="I106" s="17"/>
      <c r="J106" s="10"/>
      <c r="K106" s="65"/>
      <c r="L106" s="65"/>
      <c r="M106" s="65"/>
      <c r="N106" s="65"/>
      <c r="O106" s="65"/>
      <c r="P106" s="66"/>
      <c r="Q106" s="67">
        <v>10000</v>
      </c>
      <c r="R106" s="67"/>
      <c r="S106" s="67">
        <f>Q106+R106</f>
        <v>10000</v>
      </c>
      <c r="T106" s="67">
        <v>10000</v>
      </c>
      <c r="U106" s="68">
        <f>T106-S106</f>
        <v>0</v>
      </c>
      <c r="V106" s="10"/>
      <c r="W106" s="10"/>
      <c r="X106" s="10"/>
      <c r="Y106" s="10"/>
    </row>
    <row r="107" spans="1:25" ht="21.75" customHeight="1">
      <c r="A107" s="13"/>
      <c r="B107" s="55"/>
      <c r="C107" s="55"/>
      <c r="D107" s="13"/>
      <c r="E107" s="14"/>
      <c r="F107" s="55"/>
      <c r="G107" s="13"/>
      <c r="H107" s="15"/>
      <c r="I107" s="15" t="s">
        <v>157</v>
      </c>
      <c r="J107" s="10" t="s">
        <v>0</v>
      </c>
      <c r="K107" s="65">
        <v>25</v>
      </c>
      <c r="L107" s="65"/>
      <c r="M107" s="65">
        <f t="shared" si="4"/>
        <v>25</v>
      </c>
      <c r="N107" s="65">
        <v>25</v>
      </c>
      <c r="O107" s="65">
        <f>N107-M107</f>
        <v>0</v>
      </c>
      <c r="P107" s="66"/>
      <c r="Q107" s="67"/>
      <c r="R107" s="67"/>
      <c r="S107" s="67"/>
      <c r="T107" s="67"/>
      <c r="U107" s="68"/>
      <c r="V107" s="10"/>
      <c r="W107" s="10"/>
      <c r="X107" s="10"/>
      <c r="Y107" s="10"/>
    </row>
    <row r="108" spans="1:25" ht="51.75" customHeight="1">
      <c r="A108" s="13">
        <v>104010</v>
      </c>
      <c r="B108" s="55" t="s">
        <v>4</v>
      </c>
      <c r="C108" s="55">
        <v>1146</v>
      </c>
      <c r="D108" s="13" t="s">
        <v>18</v>
      </c>
      <c r="E108" s="14">
        <v>128</v>
      </c>
      <c r="F108" s="55"/>
      <c r="G108" s="13"/>
      <c r="H108" s="15" t="s">
        <v>158</v>
      </c>
      <c r="I108" s="17"/>
      <c r="J108" s="10"/>
      <c r="K108" s="65"/>
      <c r="L108" s="65"/>
      <c r="M108" s="65"/>
      <c r="N108" s="65"/>
      <c r="O108" s="65"/>
      <c r="P108" s="66"/>
      <c r="Q108" s="67">
        <v>81183.399999999994</v>
      </c>
      <c r="R108" s="67"/>
      <c r="S108" s="67">
        <f>Q108+R108</f>
        <v>81183.399999999994</v>
      </c>
      <c r="T108" s="67">
        <v>81183.399999999994</v>
      </c>
      <c r="U108" s="68">
        <f>T108-S108</f>
        <v>0</v>
      </c>
      <c r="V108" s="10"/>
      <c r="W108" s="10"/>
      <c r="X108" s="10"/>
      <c r="Y108" s="10"/>
    </row>
    <row r="109" spans="1:25" ht="22.5" customHeight="1">
      <c r="A109" s="13"/>
      <c r="B109" s="55"/>
      <c r="C109" s="55"/>
      <c r="D109" s="13"/>
      <c r="E109" s="14"/>
      <c r="F109" s="55"/>
      <c r="G109" s="13"/>
      <c r="H109" s="15"/>
      <c r="I109" s="15" t="s">
        <v>210</v>
      </c>
      <c r="J109" s="10" t="s">
        <v>0</v>
      </c>
      <c r="K109" s="65">
        <v>65</v>
      </c>
      <c r="L109" s="65"/>
      <c r="M109" s="65">
        <f t="shared" si="4"/>
        <v>65</v>
      </c>
      <c r="N109" s="65">
        <v>65</v>
      </c>
      <c r="O109" s="65">
        <f t="shared" ref="O109:O123" si="5">N109-M109</f>
        <v>0</v>
      </c>
      <c r="P109" s="66"/>
      <c r="Q109" s="67"/>
      <c r="R109" s="67"/>
      <c r="S109" s="67"/>
      <c r="T109" s="67"/>
      <c r="U109" s="68"/>
      <c r="V109" s="10"/>
      <c r="W109" s="10"/>
      <c r="X109" s="10"/>
      <c r="Y109" s="10"/>
    </row>
    <row r="110" spans="1:25" ht="70.5" customHeight="1">
      <c r="A110" s="13">
        <v>104010</v>
      </c>
      <c r="B110" s="55" t="s">
        <v>4</v>
      </c>
      <c r="C110" s="55">
        <v>1146</v>
      </c>
      <c r="D110" s="13" t="s">
        <v>18</v>
      </c>
      <c r="E110" s="14">
        <v>129</v>
      </c>
      <c r="F110" s="55"/>
      <c r="G110" s="13"/>
      <c r="H110" s="15" t="s">
        <v>187</v>
      </c>
      <c r="I110" s="15"/>
      <c r="J110" s="10"/>
      <c r="K110" s="65"/>
      <c r="L110" s="65"/>
      <c r="M110" s="65"/>
      <c r="N110" s="65"/>
      <c r="O110" s="65"/>
      <c r="P110" s="66"/>
      <c r="Q110" s="67">
        <v>21207.3</v>
      </c>
      <c r="R110" s="67">
        <v>-997.2</v>
      </c>
      <c r="S110" s="67">
        <f>Q110+R110</f>
        <v>20210.099999999999</v>
      </c>
      <c r="T110" s="67">
        <v>20210.099999999999</v>
      </c>
      <c r="U110" s="68">
        <f>T110-S110</f>
        <v>0</v>
      </c>
      <c r="V110" s="9" t="s">
        <v>271</v>
      </c>
      <c r="W110" s="10"/>
      <c r="X110" s="10"/>
      <c r="Y110" s="10"/>
    </row>
    <row r="111" spans="1:25" ht="27" customHeight="1">
      <c r="A111" s="13"/>
      <c r="B111" s="55"/>
      <c r="C111" s="55"/>
      <c r="D111" s="13"/>
      <c r="E111" s="14"/>
      <c r="F111" s="55"/>
      <c r="G111" s="13"/>
      <c r="H111" s="15"/>
      <c r="I111" s="15" t="s">
        <v>170</v>
      </c>
      <c r="J111" s="10" t="s">
        <v>0</v>
      </c>
      <c r="K111" s="65">
        <v>213</v>
      </c>
      <c r="L111" s="65">
        <v>-10</v>
      </c>
      <c r="M111" s="65">
        <f t="shared" si="4"/>
        <v>203</v>
      </c>
      <c r="N111" s="65">
        <f>M111</f>
        <v>203</v>
      </c>
      <c r="O111" s="65">
        <f t="shared" si="5"/>
        <v>0</v>
      </c>
      <c r="P111" s="66"/>
      <c r="Q111" s="67"/>
      <c r="R111" s="67"/>
      <c r="S111" s="67"/>
      <c r="T111" s="67"/>
      <c r="U111" s="68"/>
      <c r="V111" s="10"/>
      <c r="W111" s="10"/>
      <c r="X111" s="10"/>
      <c r="Y111" s="10"/>
    </row>
    <row r="112" spans="1:25" ht="102.75" customHeight="1">
      <c r="A112" s="12">
        <v>104010</v>
      </c>
      <c r="B112" s="55" t="s">
        <v>4</v>
      </c>
      <c r="C112" s="55">
        <v>1146</v>
      </c>
      <c r="D112" s="13" t="s">
        <v>18</v>
      </c>
      <c r="E112" s="14">
        <v>131</v>
      </c>
      <c r="F112" s="55"/>
      <c r="G112" s="13"/>
      <c r="H112" s="47" t="s">
        <v>194</v>
      </c>
      <c r="I112" s="15"/>
      <c r="J112" s="10"/>
      <c r="K112" s="65"/>
      <c r="L112" s="65"/>
      <c r="M112" s="65"/>
      <c r="N112" s="65"/>
      <c r="O112" s="65"/>
      <c r="P112" s="66"/>
      <c r="Q112" s="67">
        <v>295605.2</v>
      </c>
      <c r="R112" s="67">
        <v>-4200</v>
      </c>
      <c r="S112" s="67">
        <f t="shared" ref="S112:S122" si="6">Q112+R112</f>
        <v>291405.2</v>
      </c>
      <c r="T112" s="67">
        <v>565154.59</v>
      </c>
      <c r="U112" s="68">
        <f>T112-S112</f>
        <v>273749.38999999996</v>
      </c>
      <c r="V112" s="22" t="s">
        <v>282</v>
      </c>
      <c r="W112" s="10"/>
      <c r="X112" s="10"/>
      <c r="Y112" s="10"/>
    </row>
    <row r="113" spans="1:25" ht="42" customHeight="1">
      <c r="A113" s="12"/>
      <c r="B113" s="55"/>
      <c r="C113" s="55"/>
      <c r="D113" s="13"/>
      <c r="E113" s="14"/>
      <c r="F113" s="55"/>
      <c r="G113" s="13"/>
      <c r="H113" s="15"/>
      <c r="I113" s="15" t="s">
        <v>195</v>
      </c>
      <c r="J113" s="10" t="s">
        <v>0</v>
      </c>
      <c r="K113" s="65">
        <v>1400</v>
      </c>
      <c r="L113" s="65"/>
      <c r="M113" s="65">
        <f t="shared" si="4"/>
        <v>1400</v>
      </c>
      <c r="N113" s="65">
        <v>1400</v>
      </c>
      <c r="O113" s="65">
        <f t="shared" si="5"/>
        <v>0</v>
      </c>
      <c r="P113" s="66"/>
      <c r="Q113" s="67"/>
      <c r="R113" s="67"/>
      <c r="S113" s="67"/>
      <c r="T113" s="67"/>
      <c r="U113" s="68"/>
      <c r="V113" s="29"/>
      <c r="W113" s="10"/>
      <c r="X113" s="10"/>
      <c r="Y113" s="10"/>
    </row>
    <row r="114" spans="1:25" ht="29.25" customHeight="1">
      <c r="A114" s="13"/>
      <c r="B114" s="55"/>
      <c r="C114" s="55"/>
      <c r="D114" s="13"/>
      <c r="E114" s="14"/>
      <c r="F114" s="55"/>
      <c r="G114" s="13"/>
      <c r="H114" s="15"/>
      <c r="I114" s="17" t="s">
        <v>196</v>
      </c>
      <c r="J114" s="10" t="s">
        <v>0</v>
      </c>
      <c r="K114" s="65">
        <v>70</v>
      </c>
      <c r="L114" s="65"/>
      <c r="M114" s="65">
        <f t="shared" si="4"/>
        <v>70</v>
      </c>
      <c r="N114" s="65">
        <v>70</v>
      </c>
      <c r="O114" s="65">
        <f t="shared" si="5"/>
        <v>0</v>
      </c>
      <c r="P114" s="66"/>
      <c r="Q114" s="67"/>
      <c r="R114" s="67"/>
      <c r="S114" s="67"/>
      <c r="T114" s="67"/>
      <c r="U114" s="68"/>
      <c r="V114" s="8"/>
      <c r="W114" s="10"/>
      <c r="X114" s="10"/>
      <c r="Y114" s="10"/>
    </row>
    <row r="115" spans="1:25" ht="44.25" customHeight="1">
      <c r="A115" s="13">
        <v>104010</v>
      </c>
      <c r="B115" s="55" t="s">
        <v>4</v>
      </c>
      <c r="C115" s="55">
        <v>1146</v>
      </c>
      <c r="D115" s="13" t="s">
        <v>18</v>
      </c>
      <c r="E115" s="14">
        <v>134</v>
      </c>
      <c r="F115" s="55"/>
      <c r="G115" s="13"/>
      <c r="H115" s="15" t="s">
        <v>197</v>
      </c>
      <c r="I115" s="17"/>
      <c r="J115" s="10"/>
      <c r="K115" s="65"/>
      <c r="L115" s="65"/>
      <c r="M115" s="65"/>
      <c r="N115" s="65"/>
      <c r="O115" s="65"/>
      <c r="P115" s="66"/>
      <c r="Q115" s="67">
        <v>23398.400000000001</v>
      </c>
      <c r="R115" s="67"/>
      <c r="S115" s="67">
        <f t="shared" si="6"/>
        <v>23398.400000000001</v>
      </c>
      <c r="T115" s="67">
        <v>23398.400000000001</v>
      </c>
      <c r="U115" s="68">
        <f t="shared" ref="U115:U122" si="7">T115-S115</f>
        <v>0</v>
      </c>
      <c r="V115" s="8"/>
      <c r="W115" s="10"/>
      <c r="X115" s="10"/>
      <c r="Y115" s="10"/>
    </row>
    <row r="116" spans="1:25" ht="23.25" customHeight="1">
      <c r="A116" s="13"/>
      <c r="B116" s="55"/>
      <c r="C116" s="55"/>
      <c r="D116" s="13"/>
      <c r="E116" s="14"/>
      <c r="F116" s="55"/>
      <c r="G116" s="13"/>
      <c r="H116" s="15"/>
      <c r="I116" s="17" t="s">
        <v>198</v>
      </c>
      <c r="J116" s="10" t="s">
        <v>0</v>
      </c>
      <c r="K116" s="65">
        <v>47</v>
      </c>
      <c r="L116" s="65">
        <v>20</v>
      </c>
      <c r="M116" s="65">
        <f t="shared" si="4"/>
        <v>67</v>
      </c>
      <c r="N116" s="65">
        <f>M116</f>
        <v>67</v>
      </c>
      <c r="O116" s="65">
        <f t="shared" si="5"/>
        <v>0</v>
      </c>
      <c r="P116" s="66" t="s">
        <v>238</v>
      </c>
      <c r="Q116" s="67"/>
      <c r="R116" s="67"/>
      <c r="S116" s="67"/>
      <c r="T116" s="67"/>
      <c r="U116" s="68"/>
      <c r="V116" s="8"/>
      <c r="W116" s="10"/>
      <c r="X116" s="10"/>
      <c r="Y116" s="10"/>
    </row>
    <row r="117" spans="1:25" ht="41.25" customHeight="1">
      <c r="A117" s="13">
        <v>104010</v>
      </c>
      <c r="B117" s="55" t="s">
        <v>4</v>
      </c>
      <c r="C117" s="55">
        <v>1146</v>
      </c>
      <c r="D117" s="13" t="s">
        <v>18</v>
      </c>
      <c r="E117" s="14">
        <v>135</v>
      </c>
      <c r="F117" s="55"/>
      <c r="G117" s="13"/>
      <c r="H117" s="15" t="s">
        <v>199</v>
      </c>
      <c r="I117" s="17"/>
      <c r="J117" s="10"/>
      <c r="K117" s="65"/>
      <c r="L117" s="65"/>
      <c r="M117" s="65"/>
      <c r="N117" s="65"/>
      <c r="O117" s="65"/>
      <c r="P117" s="66"/>
      <c r="Q117" s="67">
        <v>7830</v>
      </c>
      <c r="R117" s="67"/>
      <c r="S117" s="67">
        <f t="shared" si="6"/>
        <v>7830</v>
      </c>
      <c r="T117" s="67">
        <v>7830</v>
      </c>
      <c r="U117" s="68">
        <f t="shared" si="7"/>
        <v>0</v>
      </c>
      <c r="V117" s="8"/>
      <c r="W117" s="10"/>
      <c r="X117" s="10"/>
      <c r="Y117" s="10"/>
    </row>
    <row r="118" spans="1:25" ht="21.75" customHeight="1">
      <c r="A118" s="13"/>
      <c r="B118" s="55"/>
      <c r="C118" s="55"/>
      <c r="D118" s="13"/>
      <c r="E118" s="14"/>
      <c r="F118" s="55"/>
      <c r="G118" s="13"/>
      <c r="H118" s="15"/>
      <c r="I118" s="17" t="s">
        <v>44</v>
      </c>
      <c r="J118" s="10" t="s">
        <v>0</v>
      </c>
      <c r="K118" s="65">
        <v>1222</v>
      </c>
      <c r="L118" s="65"/>
      <c r="M118" s="65">
        <f t="shared" si="4"/>
        <v>1222</v>
      </c>
      <c r="N118" s="65">
        <v>1222</v>
      </c>
      <c r="O118" s="65">
        <f t="shared" si="5"/>
        <v>0</v>
      </c>
      <c r="P118" s="66"/>
      <c r="Q118" s="67"/>
      <c r="R118" s="67"/>
      <c r="S118" s="67"/>
      <c r="T118" s="67"/>
      <c r="U118" s="68"/>
      <c r="V118" s="8"/>
      <c r="W118" s="10"/>
      <c r="X118" s="10"/>
      <c r="Y118" s="10"/>
    </row>
    <row r="119" spans="1:25" ht="41.25" customHeight="1">
      <c r="A119" s="13">
        <v>104010</v>
      </c>
      <c r="B119" s="55" t="s">
        <v>4</v>
      </c>
      <c r="C119" s="55">
        <v>1146</v>
      </c>
      <c r="D119" s="13" t="s">
        <v>18</v>
      </c>
      <c r="E119" s="14">
        <v>136</v>
      </c>
      <c r="F119" s="55"/>
      <c r="G119" s="13"/>
      <c r="H119" s="15" t="s">
        <v>211</v>
      </c>
      <c r="I119" s="17"/>
      <c r="J119" s="10"/>
      <c r="K119" s="65"/>
      <c r="L119" s="65"/>
      <c r="M119" s="65"/>
      <c r="N119" s="65"/>
      <c r="O119" s="65"/>
      <c r="P119" s="66"/>
      <c r="Q119" s="67">
        <v>20000</v>
      </c>
      <c r="R119" s="67"/>
      <c r="S119" s="67">
        <f t="shared" si="6"/>
        <v>20000</v>
      </c>
      <c r="T119" s="67">
        <v>20000</v>
      </c>
      <c r="U119" s="68">
        <f t="shared" si="7"/>
        <v>0</v>
      </c>
      <c r="V119" s="8"/>
      <c r="W119" s="10"/>
      <c r="X119" s="10"/>
      <c r="Y119" s="10"/>
    </row>
    <row r="120" spans="1:25" ht="21.75" customHeight="1">
      <c r="A120" s="13"/>
      <c r="B120" s="55"/>
      <c r="C120" s="55"/>
      <c r="D120" s="13"/>
      <c r="E120" s="14"/>
      <c r="F120" s="55"/>
      <c r="G120" s="13"/>
      <c r="H120" s="15"/>
      <c r="I120" s="17"/>
      <c r="J120" s="10"/>
      <c r="K120" s="65">
        <v>0</v>
      </c>
      <c r="L120" s="65"/>
      <c r="M120" s="65">
        <f t="shared" si="4"/>
        <v>0</v>
      </c>
      <c r="N120" s="65">
        <v>0</v>
      </c>
      <c r="O120" s="65">
        <f t="shared" si="5"/>
        <v>0</v>
      </c>
      <c r="P120" s="66"/>
      <c r="Q120" s="67"/>
      <c r="R120" s="67"/>
      <c r="S120" s="67"/>
      <c r="T120" s="67"/>
      <c r="U120" s="68"/>
      <c r="V120" s="8"/>
      <c r="W120" s="10"/>
      <c r="X120" s="10"/>
      <c r="Y120" s="10"/>
    </row>
    <row r="121" spans="1:25" ht="21.75" customHeight="1">
      <c r="A121" s="13"/>
      <c r="B121" s="55"/>
      <c r="C121" s="55"/>
      <c r="D121" s="13"/>
      <c r="E121" s="14"/>
      <c r="F121" s="55"/>
      <c r="G121" s="13"/>
      <c r="H121" s="15"/>
      <c r="I121" s="17"/>
      <c r="J121" s="10" t="s">
        <v>0</v>
      </c>
      <c r="K121" s="65">
        <v>0</v>
      </c>
      <c r="L121" s="65"/>
      <c r="M121" s="65">
        <f t="shared" si="4"/>
        <v>0</v>
      </c>
      <c r="N121" s="65">
        <v>0</v>
      </c>
      <c r="O121" s="65">
        <f t="shared" si="5"/>
        <v>0</v>
      </c>
      <c r="P121" s="66"/>
      <c r="Q121" s="67"/>
      <c r="R121" s="67"/>
      <c r="S121" s="67"/>
      <c r="T121" s="67"/>
      <c r="U121" s="68"/>
      <c r="V121" s="8"/>
      <c r="W121" s="10"/>
      <c r="X121" s="10"/>
      <c r="Y121" s="10"/>
    </row>
    <row r="122" spans="1:25" ht="29.25" customHeight="1">
      <c r="A122" s="13">
        <v>104010</v>
      </c>
      <c r="B122" s="55" t="s">
        <v>4</v>
      </c>
      <c r="C122" s="55">
        <v>1146</v>
      </c>
      <c r="D122" s="13" t="s">
        <v>18</v>
      </c>
      <c r="E122" s="14">
        <v>137</v>
      </c>
      <c r="F122" s="55"/>
      <c r="G122" s="13"/>
      <c r="H122" s="15" t="s">
        <v>212</v>
      </c>
      <c r="I122" s="17"/>
      <c r="J122" s="10"/>
      <c r="K122" s="65"/>
      <c r="L122" s="65"/>
      <c r="M122" s="65"/>
      <c r="N122" s="65"/>
      <c r="O122" s="65"/>
      <c r="P122" s="66"/>
      <c r="Q122" s="67">
        <v>450000</v>
      </c>
      <c r="R122" s="67">
        <v>137777</v>
      </c>
      <c r="S122" s="67">
        <f t="shared" si="6"/>
        <v>587777</v>
      </c>
      <c r="T122" s="67">
        <v>587777</v>
      </c>
      <c r="U122" s="68">
        <f t="shared" si="7"/>
        <v>0</v>
      </c>
      <c r="V122" s="9" t="s">
        <v>266</v>
      </c>
      <c r="W122" s="10"/>
      <c r="X122" s="10"/>
      <c r="Y122" s="10"/>
    </row>
    <row r="123" spans="1:25" ht="27.75" customHeight="1">
      <c r="A123" s="13"/>
      <c r="B123" s="55"/>
      <c r="C123" s="55"/>
      <c r="D123" s="13"/>
      <c r="E123" s="14"/>
      <c r="F123" s="55"/>
      <c r="G123" s="13"/>
      <c r="H123" s="15"/>
      <c r="I123" s="17" t="s">
        <v>200</v>
      </c>
      <c r="J123" s="10" t="s">
        <v>0</v>
      </c>
      <c r="K123" s="65">
        <v>1353</v>
      </c>
      <c r="L123" s="65"/>
      <c r="M123" s="65">
        <f t="shared" si="4"/>
        <v>1353</v>
      </c>
      <c r="N123" s="65">
        <v>1353</v>
      </c>
      <c r="O123" s="65">
        <f t="shared" si="5"/>
        <v>0</v>
      </c>
      <c r="P123" s="66"/>
      <c r="Q123" s="67"/>
      <c r="R123" s="67"/>
      <c r="S123" s="67"/>
      <c r="T123" s="67"/>
      <c r="U123" s="68"/>
      <c r="V123" s="8"/>
      <c r="W123" s="10"/>
      <c r="X123" s="10"/>
      <c r="Y123" s="10"/>
    </row>
    <row r="124" spans="1:25" ht="57" customHeight="1">
      <c r="A124" s="12">
        <v>104010</v>
      </c>
      <c r="B124" s="55" t="s">
        <v>4</v>
      </c>
      <c r="C124" s="55">
        <v>1148</v>
      </c>
      <c r="D124" s="13" t="s">
        <v>18</v>
      </c>
      <c r="E124" s="14">
        <v>1</v>
      </c>
      <c r="F124" s="55"/>
      <c r="G124" s="13"/>
      <c r="H124" s="15" t="s">
        <v>68</v>
      </c>
      <c r="I124" s="17"/>
      <c r="J124" s="10"/>
      <c r="K124" s="65"/>
      <c r="L124" s="65"/>
      <c r="M124" s="65"/>
      <c r="N124" s="65"/>
      <c r="O124" s="65"/>
      <c r="P124" s="66"/>
      <c r="Q124" s="67">
        <v>1101398.3</v>
      </c>
      <c r="R124" s="67">
        <v>-3000</v>
      </c>
      <c r="S124" s="67">
        <f>Q124+R124</f>
        <v>1098398.3</v>
      </c>
      <c r="T124" s="67">
        <v>1091355.3</v>
      </c>
      <c r="U124" s="68">
        <f>T124-S124</f>
        <v>-7043</v>
      </c>
      <c r="V124" s="9" t="s">
        <v>272</v>
      </c>
      <c r="W124" s="10"/>
      <c r="X124" s="10"/>
      <c r="Y124" s="10"/>
    </row>
    <row r="125" spans="1:25" ht="21.75" customHeight="1">
      <c r="A125" s="13"/>
      <c r="B125" s="55"/>
      <c r="C125" s="55"/>
      <c r="D125" s="13"/>
      <c r="E125" s="14"/>
      <c r="F125" s="55">
        <v>1</v>
      </c>
      <c r="G125" s="13"/>
      <c r="H125" s="15"/>
      <c r="I125" s="19" t="s">
        <v>69</v>
      </c>
      <c r="J125" s="10" t="s">
        <v>0</v>
      </c>
      <c r="K125" s="65">
        <v>10</v>
      </c>
      <c r="L125" s="65"/>
      <c r="M125" s="65">
        <v>10</v>
      </c>
      <c r="N125" s="65">
        <v>10</v>
      </c>
      <c r="O125" s="65">
        <f>N125-M125</f>
        <v>0</v>
      </c>
      <c r="P125" s="66"/>
      <c r="Q125" s="67"/>
      <c r="R125" s="67"/>
      <c r="S125" s="67"/>
      <c r="T125" s="67"/>
      <c r="U125" s="68"/>
      <c r="V125" s="10"/>
      <c r="W125" s="10"/>
      <c r="X125" s="10"/>
      <c r="Y125" s="10"/>
    </row>
    <row r="126" spans="1:25" ht="21.75" customHeight="1">
      <c r="A126" s="13"/>
      <c r="B126" s="55"/>
      <c r="C126" s="55"/>
      <c r="D126" s="13"/>
      <c r="E126" s="14"/>
      <c r="F126" s="55">
        <v>2</v>
      </c>
      <c r="G126" s="13"/>
      <c r="H126" s="15"/>
      <c r="I126" s="19" t="s">
        <v>70</v>
      </c>
      <c r="J126" s="10" t="s">
        <v>0</v>
      </c>
      <c r="K126" s="65">
        <v>7638</v>
      </c>
      <c r="L126" s="65"/>
      <c r="M126" s="65">
        <f>K126+L126</f>
        <v>7638</v>
      </c>
      <c r="N126" s="65">
        <v>7638</v>
      </c>
      <c r="O126" s="65">
        <f>N126-M126</f>
        <v>0</v>
      </c>
      <c r="P126" s="66"/>
      <c r="Q126" s="67"/>
      <c r="R126" s="67"/>
      <c r="S126" s="67"/>
      <c r="T126" s="67"/>
      <c r="U126" s="68"/>
      <c r="V126" s="10"/>
      <c r="W126" s="10"/>
      <c r="X126" s="10"/>
      <c r="Y126" s="10"/>
    </row>
    <row r="127" spans="1:25" ht="29.25" customHeight="1">
      <c r="A127" s="12">
        <v>104010</v>
      </c>
      <c r="B127" s="55" t="s">
        <v>4</v>
      </c>
      <c r="C127" s="55">
        <v>1148</v>
      </c>
      <c r="D127" s="13" t="s">
        <v>18</v>
      </c>
      <c r="E127" s="14">
        <v>27</v>
      </c>
      <c r="F127" s="55"/>
      <c r="G127" s="13"/>
      <c r="H127" s="15" t="s">
        <v>159</v>
      </c>
      <c r="I127" s="19"/>
      <c r="J127" s="10"/>
      <c r="K127" s="65"/>
      <c r="L127" s="65"/>
      <c r="M127" s="65"/>
      <c r="N127" s="65"/>
      <c r="O127" s="65"/>
      <c r="P127" s="66"/>
      <c r="Q127" s="67">
        <v>10000</v>
      </c>
      <c r="R127" s="67">
        <v>3000</v>
      </c>
      <c r="S127" s="67">
        <f>Q127+R127</f>
        <v>13000</v>
      </c>
      <c r="T127" s="67">
        <v>13000</v>
      </c>
      <c r="U127" s="68">
        <f>T127-S127</f>
        <v>0</v>
      </c>
      <c r="V127" s="9" t="s">
        <v>272</v>
      </c>
      <c r="W127" s="10"/>
      <c r="X127" s="10"/>
      <c r="Y127" s="10"/>
    </row>
    <row r="128" spans="1:25" ht="19.5" customHeight="1">
      <c r="A128" s="13"/>
      <c r="B128" s="55"/>
      <c r="C128" s="55"/>
      <c r="D128" s="13"/>
      <c r="E128" s="14"/>
      <c r="F128" s="55"/>
      <c r="G128" s="13"/>
      <c r="H128" s="15"/>
      <c r="I128" s="26" t="s">
        <v>160</v>
      </c>
      <c r="J128" s="10" t="s">
        <v>0</v>
      </c>
      <c r="K128" s="65">
        <v>4</v>
      </c>
      <c r="L128" s="65"/>
      <c r="M128" s="65">
        <f>K128+L128</f>
        <v>4</v>
      </c>
      <c r="N128" s="65">
        <v>4</v>
      </c>
      <c r="O128" s="65">
        <f>N128-M128</f>
        <v>0</v>
      </c>
      <c r="P128" s="66"/>
      <c r="Q128" s="67"/>
      <c r="R128" s="67"/>
      <c r="S128" s="67"/>
      <c r="T128" s="67"/>
      <c r="U128" s="68"/>
      <c r="V128" s="10"/>
      <c r="W128" s="10"/>
      <c r="X128" s="10"/>
      <c r="Y128" s="10"/>
    </row>
    <row r="129" spans="1:25" ht="28.5" customHeight="1">
      <c r="A129" s="12">
        <v>104010</v>
      </c>
      <c r="B129" s="55" t="s">
        <v>4</v>
      </c>
      <c r="C129" s="55">
        <v>1148</v>
      </c>
      <c r="D129" s="13" t="s">
        <v>18</v>
      </c>
      <c r="E129" s="14">
        <v>28</v>
      </c>
      <c r="F129" s="55"/>
      <c r="G129" s="13"/>
      <c r="H129" s="15" t="s">
        <v>32</v>
      </c>
      <c r="I129" s="15"/>
      <c r="J129" s="10"/>
      <c r="K129" s="65"/>
      <c r="L129" s="65"/>
      <c r="M129" s="65"/>
      <c r="N129" s="65"/>
      <c r="O129" s="65"/>
      <c r="P129" s="66"/>
      <c r="Q129" s="67">
        <v>38000</v>
      </c>
      <c r="R129" s="67"/>
      <c r="S129" s="67">
        <f>Q129+R129</f>
        <v>38000</v>
      </c>
      <c r="T129" s="67">
        <v>37630</v>
      </c>
      <c r="U129" s="68">
        <f>T129-S129</f>
        <v>-370</v>
      </c>
      <c r="V129" s="10"/>
      <c r="W129" s="10"/>
      <c r="X129" s="10"/>
      <c r="Y129" s="10"/>
    </row>
    <row r="130" spans="1:25" ht="27.75" customHeight="1">
      <c r="A130" s="13"/>
      <c r="B130" s="55"/>
      <c r="C130" s="55"/>
      <c r="D130" s="13"/>
      <c r="E130" s="14"/>
      <c r="F130" s="55">
        <v>1</v>
      </c>
      <c r="G130" s="13"/>
      <c r="H130" s="15"/>
      <c r="I130" s="15" t="s">
        <v>33</v>
      </c>
      <c r="J130" s="10" t="s">
        <v>0</v>
      </c>
      <c r="K130" s="65">
        <v>2</v>
      </c>
      <c r="L130" s="65">
        <v>1</v>
      </c>
      <c r="M130" s="65">
        <f>K130+L130</f>
        <v>3</v>
      </c>
      <c r="N130" s="65">
        <f>M130</f>
        <v>3</v>
      </c>
      <c r="O130" s="65">
        <f>N130-M130</f>
        <v>0</v>
      </c>
      <c r="P130" s="66"/>
      <c r="Q130" s="67"/>
      <c r="R130" s="67"/>
      <c r="S130" s="67"/>
      <c r="T130" s="67"/>
      <c r="U130" s="68"/>
      <c r="V130" s="10"/>
      <c r="W130" s="10"/>
      <c r="X130" s="10"/>
      <c r="Y130" s="10"/>
    </row>
    <row r="131" spans="1:25" ht="21" customHeight="1">
      <c r="A131" s="13"/>
      <c r="B131" s="55"/>
      <c r="C131" s="55"/>
      <c r="D131" s="13"/>
      <c r="E131" s="14"/>
      <c r="F131" s="55">
        <v>2</v>
      </c>
      <c r="G131" s="13"/>
      <c r="H131" s="15"/>
      <c r="I131" s="15" t="s">
        <v>49</v>
      </c>
      <c r="J131" s="10" t="s">
        <v>0</v>
      </c>
      <c r="K131" s="65">
        <v>5</v>
      </c>
      <c r="L131" s="65">
        <v>1</v>
      </c>
      <c r="M131" s="65">
        <f>K131+L131</f>
        <v>6</v>
      </c>
      <c r="N131" s="65">
        <f>M131</f>
        <v>6</v>
      </c>
      <c r="O131" s="65">
        <f>N131-M131</f>
        <v>0</v>
      </c>
      <c r="P131" s="66"/>
      <c r="Q131" s="67"/>
      <c r="R131" s="67"/>
      <c r="S131" s="67"/>
      <c r="T131" s="67"/>
      <c r="U131" s="68"/>
      <c r="V131" s="10"/>
      <c r="W131" s="10"/>
      <c r="X131" s="10"/>
      <c r="Y131" s="10"/>
    </row>
    <row r="132" spans="1:25" ht="20.25" customHeight="1">
      <c r="A132" s="12">
        <v>104010</v>
      </c>
      <c r="B132" s="55" t="s">
        <v>4</v>
      </c>
      <c r="C132" s="55">
        <v>1148</v>
      </c>
      <c r="D132" s="13" t="s">
        <v>18</v>
      </c>
      <c r="E132" s="14">
        <v>29</v>
      </c>
      <c r="F132" s="55"/>
      <c r="G132" s="13"/>
      <c r="H132" s="15" t="s">
        <v>34</v>
      </c>
      <c r="I132" s="15"/>
      <c r="J132" s="10"/>
      <c r="K132" s="65"/>
      <c r="L132" s="65"/>
      <c r="M132" s="65"/>
      <c r="N132" s="65"/>
      <c r="O132" s="65"/>
      <c r="P132" s="66"/>
      <c r="Q132" s="67">
        <v>5500</v>
      </c>
      <c r="R132" s="67"/>
      <c r="S132" s="67">
        <f>Q132+R132</f>
        <v>5500</v>
      </c>
      <c r="T132" s="67">
        <v>5500</v>
      </c>
      <c r="U132" s="68">
        <f>T132-S132</f>
        <v>0</v>
      </c>
      <c r="V132" s="10"/>
      <c r="W132" s="10"/>
      <c r="X132" s="10"/>
      <c r="Y132" s="10"/>
    </row>
    <row r="133" spans="1:25" ht="28.5" customHeight="1">
      <c r="A133" s="13"/>
      <c r="B133" s="55"/>
      <c r="C133" s="55"/>
      <c r="D133" s="13"/>
      <c r="E133" s="14"/>
      <c r="F133" s="55">
        <v>1</v>
      </c>
      <c r="G133" s="13"/>
      <c r="H133" s="15"/>
      <c r="I133" s="15" t="s">
        <v>35</v>
      </c>
      <c r="J133" s="10" t="s">
        <v>0</v>
      </c>
      <c r="K133" s="65">
        <v>1</v>
      </c>
      <c r="L133" s="65"/>
      <c r="M133" s="65">
        <f t="shared" ref="M133:M138" si="8">K133+L133</f>
        <v>1</v>
      </c>
      <c r="N133" s="65">
        <v>1</v>
      </c>
      <c r="O133" s="65">
        <f>N133-M133</f>
        <v>0</v>
      </c>
      <c r="P133" s="66"/>
      <c r="Q133" s="67"/>
      <c r="R133" s="67"/>
      <c r="S133" s="67"/>
      <c r="T133" s="67"/>
      <c r="U133" s="68"/>
      <c r="V133" s="10"/>
      <c r="W133" s="10"/>
      <c r="X133" s="10"/>
      <c r="Y133" s="10"/>
    </row>
    <row r="134" spans="1:25" ht="27" customHeight="1">
      <c r="A134" s="13"/>
      <c r="B134" s="55"/>
      <c r="C134" s="55"/>
      <c r="D134" s="13"/>
      <c r="E134" s="14"/>
      <c r="F134" s="55">
        <v>2</v>
      </c>
      <c r="G134" s="13"/>
      <c r="H134" s="15"/>
      <c r="I134" s="15" t="s">
        <v>36</v>
      </c>
      <c r="J134" s="10" t="s">
        <v>0</v>
      </c>
      <c r="K134" s="65">
        <v>5</v>
      </c>
      <c r="L134" s="65"/>
      <c r="M134" s="65">
        <f t="shared" si="8"/>
        <v>5</v>
      </c>
      <c r="N134" s="65">
        <v>5</v>
      </c>
      <c r="O134" s="65">
        <f>N134-M134</f>
        <v>0</v>
      </c>
      <c r="P134" s="66"/>
      <c r="Q134" s="67"/>
      <c r="R134" s="67"/>
      <c r="S134" s="67"/>
      <c r="T134" s="67"/>
      <c r="U134" s="68"/>
      <c r="V134" s="10"/>
      <c r="W134" s="10"/>
      <c r="X134" s="10"/>
      <c r="Y134" s="10"/>
    </row>
    <row r="135" spans="1:25" ht="25.5">
      <c r="A135" s="12">
        <v>104010</v>
      </c>
      <c r="B135" s="55" t="s">
        <v>4</v>
      </c>
      <c r="C135" s="55">
        <v>1148</v>
      </c>
      <c r="D135" s="13" t="s">
        <v>18</v>
      </c>
      <c r="E135" s="14">
        <v>30</v>
      </c>
      <c r="F135" s="55"/>
      <c r="G135" s="13"/>
      <c r="H135" s="15" t="s">
        <v>37</v>
      </c>
      <c r="I135" s="15"/>
      <c r="J135" s="10"/>
      <c r="K135" s="65"/>
      <c r="L135" s="65"/>
      <c r="M135" s="65"/>
      <c r="N135" s="65"/>
      <c r="O135" s="65"/>
      <c r="P135" s="66"/>
      <c r="Q135" s="67">
        <v>45171.199999999997</v>
      </c>
      <c r="R135" s="67"/>
      <c r="S135" s="67">
        <f>Q135+R135</f>
        <v>45171.199999999997</v>
      </c>
      <c r="T135" s="67">
        <v>45171.199999999997</v>
      </c>
      <c r="U135" s="68">
        <f>T135-S135</f>
        <v>0</v>
      </c>
      <c r="V135" s="10"/>
      <c r="W135" s="10"/>
      <c r="X135" s="10"/>
      <c r="Y135" s="10"/>
    </row>
    <row r="136" spans="1:25" ht="22.5" customHeight="1">
      <c r="A136" s="13"/>
      <c r="B136" s="55"/>
      <c r="C136" s="55"/>
      <c r="D136" s="13"/>
      <c r="E136" s="14"/>
      <c r="F136" s="55"/>
      <c r="G136" s="13"/>
      <c r="H136" s="15"/>
      <c r="I136" s="15" t="s">
        <v>38</v>
      </c>
      <c r="J136" s="10" t="s">
        <v>0</v>
      </c>
      <c r="K136" s="65">
        <v>7</v>
      </c>
      <c r="L136" s="65"/>
      <c r="M136" s="65">
        <f t="shared" si="8"/>
        <v>7</v>
      </c>
      <c r="N136" s="65">
        <v>7</v>
      </c>
      <c r="O136" s="65">
        <f>N136-M136</f>
        <v>0</v>
      </c>
      <c r="P136" s="66"/>
      <c r="Q136" s="67"/>
      <c r="R136" s="67"/>
      <c r="S136" s="67"/>
      <c r="T136" s="67"/>
      <c r="U136" s="68"/>
      <c r="V136" s="10"/>
      <c r="W136" s="10"/>
      <c r="X136" s="10"/>
      <c r="Y136" s="10"/>
    </row>
    <row r="137" spans="1:25" ht="25.5">
      <c r="A137" s="12">
        <v>104010</v>
      </c>
      <c r="B137" s="55" t="s">
        <v>4</v>
      </c>
      <c r="C137" s="55">
        <v>1148</v>
      </c>
      <c r="D137" s="13" t="s">
        <v>18</v>
      </c>
      <c r="E137" s="14">
        <v>31</v>
      </c>
      <c r="F137" s="55"/>
      <c r="G137" s="13"/>
      <c r="H137" s="15" t="s">
        <v>39</v>
      </c>
      <c r="I137" s="15"/>
      <c r="J137" s="10"/>
      <c r="K137" s="65"/>
      <c r="L137" s="65"/>
      <c r="M137" s="65"/>
      <c r="N137" s="65"/>
      <c r="O137" s="65"/>
      <c r="P137" s="66"/>
      <c r="Q137" s="67">
        <v>12012</v>
      </c>
      <c r="R137" s="67"/>
      <c r="S137" s="67">
        <f>Q137+R137</f>
        <v>12012</v>
      </c>
      <c r="T137" s="67">
        <v>12012</v>
      </c>
      <c r="U137" s="68">
        <f>T137-S137</f>
        <v>0</v>
      </c>
      <c r="V137" s="10"/>
      <c r="W137" s="10"/>
      <c r="X137" s="10"/>
      <c r="Y137" s="10"/>
    </row>
    <row r="138" spans="1:25" ht="21" customHeight="1">
      <c r="A138" s="13"/>
      <c r="B138" s="55"/>
      <c r="C138" s="55"/>
      <c r="D138" s="13"/>
      <c r="E138" s="14"/>
      <c r="F138" s="55"/>
      <c r="G138" s="13"/>
      <c r="H138" s="15"/>
      <c r="I138" s="15" t="s">
        <v>40</v>
      </c>
      <c r="J138" s="10" t="s">
        <v>0</v>
      </c>
      <c r="K138" s="65">
        <v>400</v>
      </c>
      <c r="L138" s="65"/>
      <c r="M138" s="65">
        <f t="shared" si="8"/>
        <v>400</v>
      </c>
      <c r="N138" s="65">
        <v>700</v>
      </c>
      <c r="O138" s="65">
        <f>N138-M138</f>
        <v>300</v>
      </c>
      <c r="P138" s="66"/>
      <c r="Q138" s="67"/>
      <c r="R138" s="67"/>
      <c r="S138" s="67"/>
      <c r="T138" s="67"/>
      <c r="U138" s="68"/>
      <c r="V138" s="10"/>
      <c r="W138" s="10"/>
      <c r="X138" s="10"/>
      <c r="Y138" s="10"/>
    </row>
    <row r="139" spans="1:25" ht="25.5">
      <c r="A139" s="12">
        <v>104010</v>
      </c>
      <c r="B139" s="55" t="s">
        <v>4</v>
      </c>
      <c r="C139" s="55">
        <v>1148</v>
      </c>
      <c r="D139" s="13" t="s">
        <v>18</v>
      </c>
      <c r="E139" s="14">
        <v>32</v>
      </c>
      <c r="F139" s="55"/>
      <c r="G139" s="13"/>
      <c r="H139" s="15" t="s">
        <v>48</v>
      </c>
      <c r="I139" s="15"/>
      <c r="J139" s="10"/>
      <c r="K139" s="65"/>
      <c r="L139" s="65"/>
      <c r="M139" s="65"/>
      <c r="N139" s="65"/>
      <c r="O139" s="65"/>
      <c r="P139" s="66"/>
      <c r="Q139" s="67">
        <v>35000</v>
      </c>
      <c r="R139" s="67"/>
      <c r="S139" s="67">
        <f>Q139+R139</f>
        <v>35000</v>
      </c>
      <c r="T139" s="67">
        <v>35000</v>
      </c>
      <c r="U139" s="68">
        <f>T139-S139</f>
        <v>0</v>
      </c>
      <c r="V139" s="10"/>
      <c r="W139" s="10"/>
      <c r="X139" s="10"/>
      <c r="Y139" s="10"/>
    </row>
    <row r="140" spans="1:25" ht="22.5" customHeight="1">
      <c r="A140" s="13"/>
      <c r="B140" s="55"/>
      <c r="C140" s="55"/>
      <c r="D140" s="13"/>
      <c r="E140" s="14"/>
      <c r="F140" s="55">
        <v>1</v>
      </c>
      <c r="G140" s="13"/>
      <c r="H140" s="15"/>
      <c r="I140" s="30" t="s">
        <v>49</v>
      </c>
      <c r="J140" s="10" t="s">
        <v>0</v>
      </c>
      <c r="K140" s="65">
        <v>11</v>
      </c>
      <c r="L140" s="65"/>
      <c r="M140" s="65">
        <f>K140+L140</f>
        <v>11</v>
      </c>
      <c r="N140" s="65">
        <v>11</v>
      </c>
      <c r="O140" s="65">
        <f>N140-M140</f>
        <v>0</v>
      </c>
      <c r="P140" s="66"/>
      <c r="Q140" s="67"/>
      <c r="R140" s="67"/>
      <c r="S140" s="67"/>
      <c r="T140" s="67"/>
      <c r="U140" s="68"/>
      <c r="V140" s="10"/>
      <c r="W140" s="10"/>
      <c r="X140" s="10"/>
      <c r="Y140" s="10"/>
    </row>
    <row r="141" spans="1:25" ht="28.5" customHeight="1">
      <c r="A141" s="13"/>
      <c r="B141" s="55"/>
      <c r="C141" s="55"/>
      <c r="D141" s="13"/>
      <c r="E141" s="14"/>
      <c r="F141" s="55">
        <v>2</v>
      </c>
      <c r="G141" s="13"/>
      <c r="H141" s="15"/>
      <c r="I141" s="26" t="s">
        <v>50</v>
      </c>
      <c r="J141" s="10" t="s">
        <v>0</v>
      </c>
      <c r="K141" s="65">
        <v>2904</v>
      </c>
      <c r="L141" s="65"/>
      <c r="M141" s="65">
        <f>K141+L141</f>
        <v>2904</v>
      </c>
      <c r="N141" s="65">
        <v>2904</v>
      </c>
      <c r="O141" s="65">
        <f>N141-M141</f>
        <v>0</v>
      </c>
      <c r="P141" s="66"/>
      <c r="Q141" s="67"/>
      <c r="R141" s="67"/>
      <c r="S141" s="67"/>
      <c r="T141" s="67"/>
      <c r="U141" s="68"/>
      <c r="V141" s="10"/>
      <c r="W141" s="10"/>
      <c r="X141" s="10"/>
      <c r="Y141" s="10"/>
    </row>
    <row r="142" spans="1:25" ht="25.5">
      <c r="A142" s="12">
        <v>104010</v>
      </c>
      <c r="B142" s="55" t="s">
        <v>4</v>
      </c>
      <c r="C142" s="55">
        <v>1148</v>
      </c>
      <c r="D142" s="13" t="s">
        <v>18</v>
      </c>
      <c r="E142" s="14">
        <v>33</v>
      </c>
      <c r="F142" s="55"/>
      <c r="G142" s="13"/>
      <c r="H142" s="15" t="s">
        <v>47</v>
      </c>
      <c r="I142" s="23"/>
      <c r="J142" s="10"/>
      <c r="K142" s="65"/>
      <c r="L142" s="65"/>
      <c r="M142" s="65"/>
      <c r="N142" s="65"/>
      <c r="O142" s="65"/>
      <c r="P142" s="66"/>
      <c r="Q142" s="67">
        <v>449730</v>
      </c>
      <c r="R142" s="67"/>
      <c r="S142" s="67">
        <f>Q142+R142</f>
        <v>449730</v>
      </c>
      <c r="T142" s="67">
        <v>449730</v>
      </c>
      <c r="U142" s="68">
        <f>T142-S142</f>
        <v>0</v>
      </c>
      <c r="V142" s="10"/>
      <c r="W142" s="10"/>
      <c r="X142" s="10"/>
      <c r="Y142" s="10"/>
    </row>
    <row r="143" spans="1:25" ht="27.75" customHeight="1">
      <c r="A143" s="13"/>
      <c r="B143" s="55"/>
      <c r="C143" s="55"/>
      <c r="D143" s="13"/>
      <c r="E143" s="14"/>
      <c r="F143" s="55"/>
      <c r="G143" s="13"/>
      <c r="H143" s="15"/>
      <c r="I143" s="17" t="s">
        <v>213</v>
      </c>
      <c r="J143" s="10" t="s">
        <v>0</v>
      </c>
      <c r="K143" s="65">
        <v>4500</v>
      </c>
      <c r="L143" s="65"/>
      <c r="M143" s="65">
        <f>K143+L143</f>
        <v>4500</v>
      </c>
      <c r="N143" s="65">
        <v>4500</v>
      </c>
      <c r="O143" s="65">
        <f>N143-M143</f>
        <v>0</v>
      </c>
      <c r="P143" s="66"/>
      <c r="Q143" s="67"/>
      <c r="R143" s="67"/>
      <c r="S143" s="67"/>
      <c r="T143" s="67"/>
      <c r="U143" s="68"/>
      <c r="V143" s="10"/>
      <c r="W143" s="10"/>
      <c r="X143" s="10"/>
      <c r="Y143" s="10"/>
    </row>
    <row r="144" spans="1:25" ht="25.5">
      <c r="A144" s="12">
        <v>104010</v>
      </c>
      <c r="B144" s="55" t="s">
        <v>4</v>
      </c>
      <c r="C144" s="55">
        <v>1148</v>
      </c>
      <c r="D144" s="13" t="s">
        <v>18</v>
      </c>
      <c r="E144" s="14">
        <v>34</v>
      </c>
      <c r="F144" s="55"/>
      <c r="G144" s="13"/>
      <c r="H144" s="15" t="s">
        <v>60</v>
      </c>
      <c r="I144" s="25"/>
      <c r="J144" s="10"/>
      <c r="K144" s="65"/>
      <c r="L144" s="65"/>
      <c r="M144" s="65"/>
      <c r="N144" s="65"/>
      <c r="O144" s="65"/>
      <c r="P144" s="66"/>
      <c r="Q144" s="67">
        <v>69141.100000000006</v>
      </c>
      <c r="R144" s="67"/>
      <c r="S144" s="67">
        <f>Q144+R144</f>
        <v>69141.100000000006</v>
      </c>
      <c r="T144" s="67">
        <v>69141.100000000006</v>
      </c>
      <c r="U144" s="68">
        <f>T144-S144</f>
        <v>0</v>
      </c>
      <c r="V144" s="10"/>
      <c r="W144" s="10"/>
      <c r="X144" s="10"/>
      <c r="Y144" s="10"/>
    </row>
    <row r="145" spans="1:25" ht="24" customHeight="1">
      <c r="A145" s="13"/>
      <c r="B145" s="55"/>
      <c r="C145" s="55"/>
      <c r="D145" s="13"/>
      <c r="E145" s="14"/>
      <c r="F145" s="55"/>
      <c r="G145" s="13"/>
      <c r="H145" s="15"/>
      <c r="I145" s="25" t="s">
        <v>214</v>
      </c>
      <c r="J145" s="10" t="s">
        <v>0</v>
      </c>
      <c r="K145" s="65">
        <v>96</v>
      </c>
      <c r="L145" s="65"/>
      <c r="M145" s="65">
        <f>K145+L145</f>
        <v>96</v>
      </c>
      <c r="N145" s="65">
        <v>96</v>
      </c>
      <c r="O145" s="65">
        <f>N145-M145</f>
        <v>0</v>
      </c>
      <c r="P145" s="66"/>
      <c r="Q145" s="67"/>
      <c r="R145" s="67"/>
      <c r="S145" s="67"/>
      <c r="T145" s="67"/>
      <c r="U145" s="68"/>
      <c r="V145" s="10"/>
      <c r="W145" s="10"/>
      <c r="X145" s="10"/>
      <c r="Y145" s="10"/>
    </row>
    <row r="146" spans="1:25" ht="32.25" customHeight="1">
      <c r="A146" s="12">
        <v>104010</v>
      </c>
      <c r="B146" s="55" t="s">
        <v>4</v>
      </c>
      <c r="C146" s="55">
        <v>1148</v>
      </c>
      <c r="D146" s="13" t="s">
        <v>18</v>
      </c>
      <c r="E146" s="14">
        <v>37</v>
      </c>
      <c r="F146" s="55"/>
      <c r="G146" s="13"/>
      <c r="H146" s="15" t="s">
        <v>161</v>
      </c>
      <c r="I146" s="25"/>
      <c r="J146" s="10"/>
      <c r="K146" s="65"/>
      <c r="L146" s="65"/>
      <c r="M146" s="65"/>
      <c r="N146" s="65"/>
      <c r="O146" s="65"/>
      <c r="P146" s="66"/>
      <c r="Q146" s="67">
        <v>49500</v>
      </c>
      <c r="R146" s="67"/>
      <c r="S146" s="67">
        <f>Q146+R146</f>
        <v>49500</v>
      </c>
      <c r="T146" s="67">
        <v>49500</v>
      </c>
      <c r="U146" s="68">
        <f>T146-S146</f>
        <v>0</v>
      </c>
      <c r="V146" s="10"/>
      <c r="W146" s="10"/>
      <c r="X146" s="10"/>
      <c r="Y146" s="10"/>
    </row>
    <row r="147" spans="1:25" ht="21.75" customHeight="1">
      <c r="A147" s="13"/>
      <c r="B147" s="55"/>
      <c r="C147" s="55"/>
      <c r="D147" s="13"/>
      <c r="E147" s="14"/>
      <c r="F147" s="55"/>
      <c r="G147" s="13"/>
      <c r="H147" s="15"/>
      <c r="I147" s="25" t="s">
        <v>40</v>
      </c>
      <c r="J147" s="10" t="s">
        <v>0</v>
      </c>
      <c r="K147" s="65">
        <v>64</v>
      </c>
      <c r="L147" s="65"/>
      <c r="M147" s="65">
        <f>K147+L147</f>
        <v>64</v>
      </c>
      <c r="N147" s="65">
        <v>103</v>
      </c>
      <c r="O147" s="65">
        <f>N147-M147</f>
        <v>39</v>
      </c>
      <c r="P147" s="66"/>
      <c r="Q147" s="67"/>
      <c r="R147" s="67"/>
      <c r="S147" s="67"/>
      <c r="T147" s="67"/>
      <c r="U147" s="68"/>
      <c r="V147" s="10"/>
      <c r="W147" s="10"/>
      <c r="X147" s="10"/>
      <c r="Y147" s="10"/>
    </row>
    <row r="148" spans="1:25" ht="39.75" customHeight="1">
      <c r="A148" s="12">
        <v>104010</v>
      </c>
      <c r="B148" s="55" t="s">
        <v>4</v>
      </c>
      <c r="C148" s="55">
        <v>1148</v>
      </c>
      <c r="D148" s="13" t="s">
        <v>18</v>
      </c>
      <c r="E148" s="14">
        <v>40</v>
      </c>
      <c r="F148" s="55"/>
      <c r="G148" s="13"/>
      <c r="H148" s="15" t="s">
        <v>201</v>
      </c>
      <c r="I148" s="25"/>
      <c r="J148" s="10"/>
      <c r="K148" s="65"/>
      <c r="L148" s="65"/>
      <c r="M148" s="65"/>
      <c r="N148" s="65"/>
      <c r="O148" s="65"/>
      <c r="P148" s="66"/>
      <c r="Q148" s="67">
        <v>64286.1</v>
      </c>
      <c r="R148" s="67"/>
      <c r="S148" s="67">
        <f>Q148+R148</f>
        <v>64286.1</v>
      </c>
      <c r="T148" s="67">
        <v>64286.1</v>
      </c>
      <c r="U148" s="68">
        <f>T148-S148</f>
        <v>0</v>
      </c>
      <c r="V148" s="10"/>
      <c r="W148" s="10"/>
      <c r="X148" s="10"/>
      <c r="Y148" s="10"/>
    </row>
    <row r="149" spans="1:25" ht="22.5" customHeight="1">
      <c r="A149" s="13"/>
      <c r="B149" s="55"/>
      <c r="C149" s="55"/>
      <c r="D149" s="13"/>
      <c r="E149" s="14"/>
      <c r="F149" s="55"/>
      <c r="G149" s="13"/>
      <c r="H149" s="15"/>
      <c r="I149" s="25" t="s">
        <v>215</v>
      </c>
      <c r="J149" s="10" t="s">
        <v>0</v>
      </c>
      <c r="K149" s="65">
        <v>72</v>
      </c>
      <c r="L149" s="65"/>
      <c r="M149" s="65">
        <f>K149+L149</f>
        <v>72</v>
      </c>
      <c r="N149" s="65">
        <v>73</v>
      </c>
      <c r="O149" s="65">
        <f>N149-M149</f>
        <v>1</v>
      </c>
      <c r="P149" s="66"/>
      <c r="Q149" s="67"/>
      <c r="R149" s="67"/>
      <c r="S149" s="67"/>
      <c r="T149" s="67"/>
      <c r="U149" s="68"/>
      <c r="V149" s="10"/>
      <c r="W149" s="10"/>
      <c r="X149" s="10"/>
      <c r="Y149" s="10"/>
    </row>
    <row r="150" spans="1:25" s="33" customFormat="1" ht="40.5" customHeight="1">
      <c r="A150" s="31" t="s">
        <v>189</v>
      </c>
      <c r="B150" s="59">
        <v>2</v>
      </c>
      <c r="C150" s="58">
        <v>1015</v>
      </c>
      <c r="D150" s="32" t="s">
        <v>19</v>
      </c>
      <c r="E150" s="32">
        <v>40</v>
      </c>
      <c r="F150" s="55"/>
      <c r="G150" s="13"/>
      <c r="H150" s="48" t="s">
        <v>202</v>
      </c>
      <c r="I150" s="13"/>
      <c r="J150" s="10" t="s">
        <v>21</v>
      </c>
      <c r="K150" s="70"/>
      <c r="L150" s="70"/>
      <c r="M150" s="65"/>
      <c r="N150" s="70"/>
      <c r="O150" s="65"/>
      <c r="P150" s="55"/>
      <c r="Q150" s="67">
        <v>730152</v>
      </c>
      <c r="R150" s="71">
        <v>-188400</v>
      </c>
      <c r="S150" s="67">
        <f>Q150+R150</f>
        <v>541752</v>
      </c>
      <c r="T150" s="67">
        <v>541619.21</v>
      </c>
      <c r="U150" s="68">
        <f>T150-S150</f>
        <v>-132.79000000003725</v>
      </c>
      <c r="V150" s="50" t="s">
        <v>239</v>
      </c>
      <c r="W150" s="13"/>
      <c r="X150" s="13"/>
      <c r="Y150" s="13"/>
    </row>
    <row r="151" spans="1:25" s="33" customFormat="1" ht="36" customHeight="1">
      <c r="A151" s="13"/>
      <c r="B151" s="55"/>
      <c r="C151" s="55"/>
      <c r="D151" s="13"/>
      <c r="E151" s="14"/>
      <c r="F151" s="55"/>
      <c r="G151" s="13"/>
      <c r="H151" s="13"/>
      <c r="I151" s="34" t="s">
        <v>203</v>
      </c>
      <c r="J151" s="13"/>
      <c r="K151" s="70">
        <v>10141</v>
      </c>
      <c r="L151" s="72"/>
      <c r="M151" s="65">
        <f>K151+L151</f>
        <v>10141</v>
      </c>
      <c r="N151" s="73">
        <v>8339</v>
      </c>
      <c r="O151" s="65">
        <f>N151-M151</f>
        <v>-1802</v>
      </c>
      <c r="P151" s="55" t="s">
        <v>216</v>
      </c>
      <c r="Q151" s="71"/>
      <c r="R151" s="71"/>
      <c r="S151" s="67"/>
      <c r="T151" s="67"/>
      <c r="U151" s="71"/>
      <c r="V151" s="35"/>
      <c r="W151" s="13"/>
      <c r="X151" s="13"/>
      <c r="Y151" s="13"/>
    </row>
    <row r="152" spans="1:25" ht="42" customHeight="1">
      <c r="A152" s="12">
        <v>104010</v>
      </c>
      <c r="B152" s="55" t="s">
        <v>4</v>
      </c>
      <c r="C152" s="55">
        <v>1045</v>
      </c>
      <c r="D152" s="13" t="s">
        <v>19</v>
      </c>
      <c r="E152" s="14">
        <v>1</v>
      </c>
      <c r="F152" s="55"/>
      <c r="G152" s="13"/>
      <c r="H152" s="15" t="s">
        <v>87</v>
      </c>
      <c r="I152" s="15"/>
      <c r="J152" s="10"/>
      <c r="K152" s="65"/>
      <c r="L152" s="65"/>
      <c r="M152" s="65"/>
      <c r="N152" s="65"/>
      <c r="O152" s="65"/>
      <c r="P152" s="66"/>
      <c r="Q152" s="67">
        <v>430441.2</v>
      </c>
      <c r="R152" s="67">
        <v>-37274.400000000001</v>
      </c>
      <c r="S152" s="67">
        <f>Q152+R152</f>
        <v>393166.8</v>
      </c>
      <c r="T152" s="67">
        <v>380426.6</v>
      </c>
      <c r="U152" s="68">
        <f>T152-S152</f>
        <v>-12740.200000000012</v>
      </c>
      <c r="V152" s="9" t="s">
        <v>279</v>
      </c>
      <c r="W152" s="10"/>
      <c r="X152" s="10"/>
      <c r="Y152" s="10"/>
    </row>
    <row r="153" spans="1:25" ht="25.5" customHeight="1">
      <c r="A153" s="13"/>
      <c r="B153" s="55"/>
      <c r="C153" s="55"/>
      <c r="D153" s="13"/>
      <c r="E153" s="14"/>
      <c r="F153" s="55"/>
      <c r="G153" s="13"/>
      <c r="H153" s="15"/>
      <c r="I153" s="36" t="s">
        <v>162</v>
      </c>
      <c r="J153" s="10" t="s">
        <v>21</v>
      </c>
      <c r="K153" s="65">
        <v>7714</v>
      </c>
      <c r="L153" s="65">
        <v>-883</v>
      </c>
      <c r="M153" s="65">
        <f>K153+L153</f>
        <v>6831</v>
      </c>
      <c r="N153" s="65">
        <f>M153</f>
        <v>6831</v>
      </c>
      <c r="O153" s="65">
        <f>N153-M153</f>
        <v>0</v>
      </c>
      <c r="P153" s="66"/>
      <c r="Q153" s="67"/>
      <c r="R153" s="67"/>
      <c r="S153" s="67"/>
      <c r="T153" s="67"/>
      <c r="U153" s="68"/>
      <c r="V153" s="10"/>
      <c r="W153" s="37"/>
      <c r="X153" s="10"/>
      <c r="Y153" s="10"/>
    </row>
    <row r="154" spans="1:25" ht="67.5" customHeight="1">
      <c r="A154" s="12">
        <v>104010</v>
      </c>
      <c r="B154" s="55" t="s">
        <v>4</v>
      </c>
      <c r="C154" s="55">
        <v>1045</v>
      </c>
      <c r="D154" s="13" t="s">
        <v>19</v>
      </c>
      <c r="E154" s="14">
        <v>11</v>
      </c>
      <c r="F154" s="55"/>
      <c r="G154" s="13"/>
      <c r="H154" s="15" t="s">
        <v>88</v>
      </c>
      <c r="I154" s="36"/>
      <c r="J154" s="10"/>
      <c r="K154" s="65"/>
      <c r="L154" s="65"/>
      <c r="M154" s="65"/>
      <c r="N154" s="65"/>
      <c r="O154" s="65"/>
      <c r="P154" s="66"/>
      <c r="Q154" s="67">
        <v>6438206.4000000004</v>
      </c>
      <c r="R154" s="67">
        <v>-1995958</v>
      </c>
      <c r="S154" s="67">
        <f>Q154+R154</f>
        <v>4442248.4000000004</v>
      </c>
      <c r="T154" s="67">
        <v>4433100</v>
      </c>
      <c r="U154" s="68">
        <f>T154-S154</f>
        <v>-9148.4000000003725</v>
      </c>
      <c r="V154" s="9" t="s">
        <v>280</v>
      </c>
      <c r="W154" s="10"/>
      <c r="X154" s="10"/>
      <c r="Y154" s="10"/>
    </row>
    <row r="155" spans="1:25" ht="22.5" customHeight="1">
      <c r="A155" s="13"/>
      <c r="B155" s="55"/>
      <c r="C155" s="55"/>
      <c r="D155" s="13"/>
      <c r="E155" s="14"/>
      <c r="F155" s="55"/>
      <c r="G155" s="13"/>
      <c r="H155" s="15"/>
      <c r="I155" s="36" t="s">
        <v>163</v>
      </c>
      <c r="J155" s="10" t="s">
        <v>21</v>
      </c>
      <c r="K155" s="65">
        <v>15367</v>
      </c>
      <c r="L155" s="65">
        <v>-3333</v>
      </c>
      <c r="M155" s="65">
        <f>K155+L155</f>
        <v>12034</v>
      </c>
      <c r="N155" s="65">
        <f>M155</f>
        <v>12034</v>
      </c>
      <c r="O155" s="65">
        <f>N155-M155</f>
        <v>0</v>
      </c>
      <c r="P155" s="66"/>
      <c r="Q155" s="67"/>
      <c r="R155" s="67"/>
      <c r="S155" s="67"/>
      <c r="T155" s="67"/>
      <c r="U155" s="68"/>
      <c r="V155" s="10"/>
      <c r="W155" s="10"/>
      <c r="X155" s="10"/>
      <c r="Y155" s="10"/>
    </row>
    <row r="156" spans="1:25" ht="42" customHeight="1">
      <c r="A156" s="12">
        <v>104010</v>
      </c>
      <c r="B156" s="55" t="s">
        <v>4</v>
      </c>
      <c r="C156" s="55">
        <v>1045</v>
      </c>
      <c r="D156" s="13" t="s">
        <v>19</v>
      </c>
      <c r="E156" s="14">
        <v>12</v>
      </c>
      <c r="F156" s="55"/>
      <c r="G156" s="13"/>
      <c r="H156" s="15" t="s">
        <v>89</v>
      </c>
      <c r="I156" s="36"/>
      <c r="J156" s="10"/>
      <c r="K156" s="65"/>
      <c r="L156" s="65"/>
      <c r="M156" s="65"/>
      <c r="N156" s="65"/>
      <c r="O156" s="65"/>
      <c r="P156" s="66"/>
      <c r="Q156" s="67">
        <v>613149</v>
      </c>
      <c r="R156" s="67">
        <v>-138931.79999999999</v>
      </c>
      <c r="S156" s="67">
        <f>Q156+R156</f>
        <v>474217.2</v>
      </c>
      <c r="T156" s="67">
        <v>473499</v>
      </c>
      <c r="U156" s="68">
        <f>T156-S156</f>
        <v>-718.20000000001164</v>
      </c>
      <c r="V156" s="9" t="s">
        <v>281</v>
      </c>
      <c r="W156" s="10"/>
      <c r="X156" s="10"/>
      <c r="Y156" s="10"/>
    </row>
    <row r="157" spans="1:25" ht="23.25" customHeight="1">
      <c r="A157" s="13"/>
      <c r="B157" s="55"/>
      <c r="C157" s="55"/>
      <c r="D157" s="13"/>
      <c r="E157" s="14"/>
      <c r="F157" s="55"/>
      <c r="G157" s="13"/>
      <c r="H157" s="15"/>
      <c r="I157" s="36" t="s">
        <v>162</v>
      </c>
      <c r="J157" s="10" t="s">
        <v>21</v>
      </c>
      <c r="K157" s="65">
        <v>10757</v>
      </c>
      <c r="L157" s="65">
        <v>-2450</v>
      </c>
      <c r="M157" s="65">
        <f>K157+L157</f>
        <v>8307</v>
      </c>
      <c r="N157" s="65">
        <f>M157</f>
        <v>8307</v>
      </c>
      <c r="O157" s="65">
        <f>N157-M157</f>
        <v>0</v>
      </c>
      <c r="P157" s="66"/>
      <c r="Q157" s="67"/>
      <c r="R157" s="67"/>
      <c r="S157" s="67"/>
      <c r="T157" s="67"/>
      <c r="U157" s="68"/>
      <c r="V157" s="10"/>
      <c r="W157" s="10"/>
      <c r="X157" s="10"/>
      <c r="Y157" s="10"/>
    </row>
    <row r="158" spans="1:25" ht="114.75" customHeight="1">
      <c r="A158" s="12">
        <v>104010</v>
      </c>
      <c r="B158" s="55" t="s">
        <v>4</v>
      </c>
      <c r="C158" s="55">
        <v>1045</v>
      </c>
      <c r="D158" s="13" t="s">
        <v>19</v>
      </c>
      <c r="E158" s="14">
        <v>13</v>
      </c>
      <c r="F158" s="55"/>
      <c r="G158" s="13"/>
      <c r="H158" s="15" t="s">
        <v>204</v>
      </c>
      <c r="I158" s="36"/>
      <c r="J158" s="10"/>
      <c r="K158" s="65"/>
      <c r="L158" s="65"/>
      <c r="M158" s="65"/>
      <c r="N158" s="65"/>
      <c r="O158" s="65"/>
      <c r="P158" s="66"/>
      <c r="Q158" s="67">
        <v>2309397.4</v>
      </c>
      <c r="R158" s="67">
        <v>-199999.2</v>
      </c>
      <c r="S158" s="67">
        <f>Q158+R158</f>
        <v>2109398.1999999997</v>
      </c>
      <c r="T158" s="67">
        <v>2060211</v>
      </c>
      <c r="U158" s="68">
        <f>T158-S158</f>
        <v>-49187.199999999721</v>
      </c>
      <c r="V158" s="9" t="s">
        <v>262</v>
      </c>
      <c r="W158" s="10"/>
      <c r="X158" s="10"/>
      <c r="Y158" s="10"/>
    </row>
    <row r="159" spans="1:25" ht="24" customHeight="1">
      <c r="A159" s="13"/>
      <c r="B159" s="55"/>
      <c r="C159" s="55"/>
      <c r="D159" s="13"/>
      <c r="E159" s="14"/>
      <c r="F159" s="55"/>
      <c r="G159" s="13"/>
      <c r="H159" s="15"/>
      <c r="I159" s="36" t="s">
        <v>163</v>
      </c>
      <c r="J159" s="10" t="s">
        <v>21</v>
      </c>
      <c r="K159" s="65">
        <v>7714</v>
      </c>
      <c r="L159" s="65">
        <v>-883</v>
      </c>
      <c r="M159" s="65">
        <f>K159+L159</f>
        <v>6831</v>
      </c>
      <c r="N159" s="65">
        <f>M159</f>
        <v>6831</v>
      </c>
      <c r="O159" s="65">
        <f>N159-M159</f>
        <v>0</v>
      </c>
      <c r="P159" s="66"/>
      <c r="Q159" s="67"/>
      <c r="R159" s="67"/>
      <c r="S159" s="67"/>
      <c r="T159" s="67"/>
      <c r="U159" s="68"/>
      <c r="V159" s="10"/>
      <c r="W159" s="10"/>
      <c r="X159" s="10"/>
      <c r="Y159" s="10"/>
    </row>
    <row r="160" spans="1:25" ht="69" customHeight="1">
      <c r="A160" s="12">
        <v>104010</v>
      </c>
      <c r="B160" s="55" t="s">
        <v>4</v>
      </c>
      <c r="C160" s="55">
        <v>1111</v>
      </c>
      <c r="D160" s="13" t="s">
        <v>19</v>
      </c>
      <c r="E160" s="14">
        <v>1</v>
      </c>
      <c r="F160" s="55"/>
      <c r="G160" s="13"/>
      <c r="H160" s="15" t="s">
        <v>90</v>
      </c>
      <c r="I160" s="36"/>
      <c r="J160" s="10"/>
      <c r="K160" s="65"/>
      <c r="L160" s="65"/>
      <c r="M160" s="65"/>
      <c r="N160" s="65"/>
      <c r="O160" s="65"/>
      <c r="P160" s="66"/>
      <c r="Q160" s="67">
        <v>7723315.5999999996</v>
      </c>
      <c r="R160" s="67">
        <f>-299899.6</f>
        <v>-299899.59999999998</v>
      </c>
      <c r="S160" s="67">
        <f>Q160+R160</f>
        <v>7423416</v>
      </c>
      <c r="T160" s="67">
        <v>7351334.4000000004</v>
      </c>
      <c r="U160" s="68">
        <f>T160-S160</f>
        <v>-72081.599999999627</v>
      </c>
      <c r="V160" s="9" t="s">
        <v>263</v>
      </c>
      <c r="W160" s="10"/>
      <c r="X160" s="10"/>
      <c r="Y160" s="10"/>
    </row>
    <row r="161" spans="1:25" ht="38.25">
      <c r="A161" s="13"/>
      <c r="B161" s="55"/>
      <c r="C161" s="55"/>
      <c r="D161" s="13"/>
      <c r="E161" s="14"/>
      <c r="F161" s="55"/>
      <c r="G161" s="13"/>
      <c r="H161" s="15"/>
      <c r="I161" s="36" t="s">
        <v>91</v>
      </c>
      <c r="J161" s="10" t="s">
        <v>21</v>
      </c>
      <c r="K161" s="74">
        <v>11114</v>
      </c>
      <c r="L161" s="74"/>
      <c r="M161" s="74">
        <f>K161+L161</f>
        <v>11114</v>
      </c>
      <c r="N161" s="74">
        <v>10656</v>
      </c>
      <c r="O161" s="65">
        <f>N161-M161</f>
        <v>-458</v>
      </c>
      <c r="P161" s="66"/>
      <c r="Q161" s="67"/>
      <c r="R161" s="67"/>
      <c r="S161" s="67"/>
      <c r="T161" s="67"/>
      <c r="U161" s="68"/>
      <c r="V161" s="10"/>
      <c r="W161" s="10"/>
      <c r="X161" s="10"/>
      <c r="Y161" s="10"/>
    </row>
    <row r="162" spans="1:25" ht="38.25">
      <c r="A162" s="12">
        <v>104010</v>
      </c>
      <c r="B162" s="55" t="s">
        <v>4</v>
      </c>
      <c r="C162" s="55">
        <v>1111</v>
      </c>
      <c r="D162" s="13" t="s">
        <v>19</v>
      </c>
      <c r="E162" s="14">
        <v>2</v>
      </c>
      <c r="F162" s="55"/>
      <c r="G162" s="13"/>
      <c r="H162" s="15" t="s">
        <v>92</v>
      </c>
      <c r="I162" s="36"/>
      <c r="J162" s="10"/>
      <c r="K162" s="74"/>
      <c r="L162" s="74"/>
      <c r="M162" s="74"/>
      <c r="N162" s="74"/>
      <c r="O162" s="65"/>
      <c r="P162" s="66"/>
      <c r="Q162" s="67">
        <v>624811.19999999995</v>
      </c>
      <c r="R162" s="67"/>
      <c r="S162" s="67">
        <f>Q162+R162</f>
        <v>624811.19999999995</v>
      </c>
      <c r="T162" s="67">
        <v>623187.4</v>
      </c>
      <c r="U162" s="68">
        <f>T162-S162</f>
        <v>-1623.7999999999302</v>
      </c>
      <c r="V162" s="23" t="s">
        <v>264</v>
      </c>
      <c r="W162" s="10"/>
      <c r="X162" s="10"/>
      <c r="Y162" s="10"/>
    </row>
    <row r="163" spans="1:25" ht="39" customHeight="1">
      <c r="A163" s="13"/>
      <c r="B163" s="55"/>
      <c r="C163" s="55"/>
      <c r="D163" s="13"/>
      <c r="E163" s="14"/>
      <c r="F163" s="55"/>
      <c r="G163" s="13"/>
      <c r="H163" s="15"/>
      <c r="I163" s="36" t="s">
        <v>93</v>
      </c>
      <c r="J163" s="10" t="s">
        <v>21</v>
      </c>
      <c r="K163" s="74">
        <v>9321</v>
      </c>
      <c r="L163" s="74"/>
      <c r="M163" s="74">
        <f>K163+L163</f>
        <v>9321</v>
      </c>
      <c r="N163" s="74">
        <f>9321-300</f>
        <v>9021</v>
      </c>
      <c r="O163" s="65">
        <f>N163-M163</f>
        <v>-300</v>
      </c>
      <c r="P163" s="66"/>
      <c r="Q163" s="67"/>
      <c r="R163" s="67"/>
      <c r="S163" s="67"/>
      <c r="T163" s="67"/>
      <c r="U163" s="68"/>
      <c r="V163" s="10"/>
      <c r="W163" s="10"/>
      <c r="X163" s="10"/>
      <c r="Y163" s="10"/>
    </row>
    <row r="164" spans="1:25" ht="51">
      <c r="A164" s="12">
        <v>104010</v>
      </c>
      <c r="B164" s="55" t="s">
        <v>4</v>
      </c>
      <c r="C164" s="55">
        <v>1111</v>
      </c>
      <c r="D164" s="13" t="s">
        <v>19</v>
      </c>
      <c r="E164" s="14">
        <v>3</v>
      </c>
      <c r="F164" s="55"/>
      <c r="G164" s="13"/>
      <c r="H164" s="15" t="s">
        <v>164</v>
      </c>
      <c r="I164" s="36"/>
      <c r="J164" s="10"/>
      <c r="K164" s="74"/>
      <c r="L164" s="74"/>
      <c r="M164" s="74"/>
      <c r="N164" s="74"/>
      <c r="O164" s="65"/>
      <c r="P164" s="66"/>
      <c r="Q164" s="67">
        <v>478513</v>
      </c>
      <c r="R164" s="67"/>
      <c r="S164" s="67">
        <f>Q164+R164</f>
        <v>478513</v>
      </c>
      <c r="T164" s="67">
        <v>468690.2</v>
      </c>
      <c r="U164" s="68">
        <f>T164-S164</f>
        <v>-9822.7999999999884</v>
      </c>
      <c r="V164" s="9" t="s">
        <v>286</v>
      </c>
      <c r="W164" s="10"/>
      <c r="X164" s="10"/>
      <c r="Y164" s="10"/>
    </row>
    <row r="165" spans="1:25" ht="38.25">
      <c r="A165" s="13"/>
      <c r="B165" s="55"/>
      <c r="C165" s="55"/>
      <c r="D165" s="13"/>
      <c r="E165" s="14"/>
      <c r="F165" s="55"/>
      <c r="G165" s="13"/>
      <c r="H165" s="15"/>
      <c r="I165" s="36" t="s">
        <v>165</v>
      </c>
      <c r="J165" s="10" t="s">
        <v>21</v>
      </c>
      <c r="K165" s="74">
        <v>1565</v>
      </c>
      <c r="L165" s="74"/>
      <c r="M165" s="74">
        <f>K165+L165</f>
        <v>1565</v>
      </c>
      <c r="N165" s="74">
        <v>924</v>
      </c>
      <c r="O165" s="65">
        <f>N165-M165</f>
        <v>-641</v>
      </c>
      <c r="P165" s="66"/>
      <c r="Q165" s="67"/>
      <c r="R165" s="67"/>
      <c r="S165" s="67"/>
      <c r="T165" s="67"/>
      <c r="U165" s="68"/>
      <c r="V165" s="10"/>
      <c r="W165" s="10"/>
      <c r="X165" s="10"/>
      <c r="Y165" s="10"/>
    </row>
    <row r="166" spans="1:25" ht="51">
      <c r="A166" s="12">
        <v>104010</v>
      </c>
      <c r="B166" s="55" t="s">
        <v>4</v>
      </c>
      <c r="C166" s="55">
        <v>1111</v>
      </c>
      <c r="D166" s="13" t="s">
        <v>19</v>
      </c>
      <c r="E166" s="14">
        <v>5</v>
      </c>
      <c r="F166" s="55"/>
      <c r="G166" s="13"/>
      <c r="H166" s="15" t="s">
        <v>166</v>
      </c>
      <c r="I166" s="15"/>
      <c r="J166" s="10"/>
      <c r="K166" s="65"/>
      <c r="L166" s="65"/>
      <c r="M166" s="65"/>
      <c r="N166" s="65"/>
      <c r="O166" s="65"/>
      <c r="P166" s="66"/>
      <c r="Q166" s="67">
        <v>200250</v>
      </c>
      <c r="R166" s="67"/>
      <c r="S166" s="67">
        <f>Q166+R166</f>
        <v>200250</v>
      </c>
      <c r="T166" s="67">
        <v>200250</v>
      </c>
      <c r="U166" s="68">
        <f>T166-S166</f>
        <v>0</v>
      </c>
      <c r="V166" s="23"/>
      <c r="W166" s="10"/>
      <c r="X166" s="10"/>
      <c r="Y166" s="10"/>
    </row>
    <row r="167" spans="1:25" ht="38.25">
      <c r="A167" s="13"/>
      <c r="B167" s="55"/>
      <c r="C167" s="55"/>
      <c r="D167" s="13"/>
      <c r="E167" s="14"/>
      <c r="F167" s="55"/>
      <c r="G167" s="13"/>
      <c r="H167" s="15"/>
      <c r="I167" s="36" t="s">
        <v>94</v>
      </c>
      <c r="J167" s="10" t="s">
        <v>21</v>
      </c>
      <c r="K167" s="65">
        <v>499</v>
      </c>
      <c r="L167" s="65"/>
      <c r="M167" s="65">
        <f>K167+L167</f>
        <v>499</v>
      </c>
      <c r="N167" s="65">
        <v>499</v>
      </c>
      <c r="O167" s="65">
        <f>N167-M167</f>
        <v>0</v>
      </c>
      <c r="P167" s="66"/>
      <c r="Q167" s="67"/>
      <c r="R167" s="67"/>
      <c r="S167" s="67"/>
      <c r="T167" s="67"/>
      <c r="U167" s="68"/>
      <c r="V167" s="10"/>
      <c r="W167" s="10"/>
      <c r="X167" s="10"/>
      <c r="Y167" s="10"/>
    </row>
    <row r="168" spans="1:25" ht="38.25">
      <c r="A168" s="12">
        <v>104010</v>
      </c>
      <c r="B168" s="55" t="s">
        <v>4</v>
      </c>
      <c r="C168" s="55">
        <v>1111</v>
      </c>
      <c r="D168" s="13" t="s">
        <v>19</v>
      </c>
      <c r="E168" s="14">
        <v>6</v>
      </c>
      <c r="F168" s="55"/>
      <c r="G168" s="13"/>
      <c r="H168" s="15" t="s">
        <v>95</v>
      </c>
      <c r="I168" s="15"/>
      <c r="J168" s="10"/>
      <c r="K168" s="65"/>
      <c r="L168" s="65"/>
      <c r="M168" s="65"/>
      <c r="N168" s="65"/>
      <c r="O168" s="65"/>
      <c r="P168" s="66"/>
      <c r="Q168" s="67">
        <v>46986</v>
      </c>
      <c r="R168" s="67"/>
      <c r="S168" s="67">
        <f>Q168+R168</f>
        <v>46986</v>
      </c>
      <c r="T168" s="67">
        <v>28974.7</v>
      </c>
      <c r="U168" s="68">
        <f>T168-S168</f>
        <v>-18011.3</v>
      </c>
      <c r="V168" s="10" t="s">
        <v>240</v>
      </c>
      <c r="W168" s="10"/>
      <c r="X168" s="10"/>
      <c r="Y168" s="10"/>
    </row>
    <row r="169" spans="1:25" ht="24" customHeight="1">
      <c r="A169" s="13"/>
      <c r="B169" s="55"/>
      <c r="C169" s="55"/>
      <c r="D169" s="13"/>
      <c r="E169" s="14"/>
      <c r="F169" s="55"/>
      <c r="G169" s="13"/>
      <c r="H169" s="15"/>
      <c r="I169" s="15" t="s">
        <v>167</v>
      </c>
      <c r="J169" s="10" t="s">
        <v>21</v>
      </c>
      <c r="K169" s="65">
        <v>300</v>
      </c>
      <c r="L169" s="65"/>
      <c r="M169" s="65">
        <f>K169+L169</f>
        <v>300</v>
      </c>
      <c r="N169" s="65">
        <v>185</v>
      </c>
      <c r="O169" s="65">
        <f>N169-M169</f>
        <v>-115</v>
      </c>
      <c r="P169" s="66" t="s">
        <v>241</v>
      </c>
      <c r="Q169" s="67"/>
      <c r="R169" s="67"/>
      <c r="S169" s="67"/>
      <c r="T169" s="67"/>
      <c r="U169" s="68"/>
      <c r="V169" s="10"/>
      <c r="W169" s="10"/>
      <c r="X169" s="10"/>
      <c r="Y169" s="10"/>
    </row>
    <row r="170" spans="1:25" ht="25.5">
      <c r="A170" s="12">
        <v>104010</v>
      </c>
      <c r="B170" s="55" t="s">
        <v>3</v>
      </c>
      <c r="C170" s="55">
        <v>1114</v>
      </c>
      <c r="D170" s="13" t="s">
        <v>19</v>
      </c>
      <c r="E170" s="14">
        <v>3</v>
      </c>
      <c r="F170" s="55"/>
      <c r="G170" s="13"/>
      <c r="H170" s="15" t="s">
        <v>168</v>
      </c>
      <c r="I170" s="15"/>
      <c r="J170" s="10"/>
      <c r="K170" s="65"/>
      <c r="L170" s="65"/>
      <c r="M170" s="65"/>
      <c r="N170" s="65"/>
      <c r="O170" s="65"/>
      <c r="P170" s="66"/>
      <c r="Q170" s="67">
        <v>3600</v>
      </c>
      <c r="R170" s="67"/>
      <c r="S170" s="67">
        <f>Q170+R170</f>
        <v>3600</v>
      </c>
      <c r="T170" s="67">
        <v>3600</v>
      </c>
      <c r="U170" s="68">
        <f>T170-S170</f>
        <v>0</v>
      </c>
      <c r="V170" s="10"/>
      <c r="W170" s="10"/>
      <c r="X170" s="10"/>
      <c r="Y170" s="10"/>
    </row>
    <row r="171" spans="1:25" ht="27.75" customHeight="1">
      <c r="A171" s="13"/>
      <c r="B171" s="55"/>
      <c r="C171" s="55"/>
      <c r="D171" s="13"/>
      <c r="E171" s="14"/>
      <c r="F171" s="55"/>
      <c r="G171" s="13"/>
      <c r="H171" s="15"/>
      <c r="I171" s="15" t="s">
        <v>135</v>
      </c>
      <c r="J171" s="10" t="s">
        <v>21</v>
      </c>
      <c r="K171" s="65">
        <v>1</v>
      </c>
      <c r="L171" s="65"/>
      <c r="M171" s="65">
        <f>K171+L171</f>
        <v>1</v>
      </c>
      <c r="N171" s="65">
        <v>1</v>
      </c>
      <c r="O171" s="65">
        <f>N171-M171</f>
        <v>0</v>
      </c>
      <c r="P171" s="66"/>
      <c r="Q171" s="67"/>
      <c r="R171" s="67"/>
      <c r="S171" s="67"/>
      <c r="T171" s="67"/>
      <c r="U171" s="68"/>
      <c r="V171" s="10"/>
      <c r="W171" s="10"/>
      <c r="X171" s="10"/>
      <c r="Y171" s="10"/>
    </row>
    <row r="172" spans="1:25" ht="63.75">
      <c r="A172" s="12">
        <v>104010</v>
      </c>
      <c r="B172" s="55" t="s">
        <v>4</v>
      </c>
      <c r="C172" s="55">
        <v>1146</v>
      </c>
      <c r="D172" s="13" t="s">
        <v>19</v>
      </c>
      <c r="E172" s="14">
        <v>1</v>
      </c>
      <c r="F172" s="55"/>
      <c r="G172" s="13"/>
      <c r="H172" s="15" t="s">
        <v>78</v>
      </c>
      <c r="I172" s="17"/>
      <c r="J172" s="10"/>
      <c r="K172" s="65"/>
      <c r="L172" s="65"/>
      <c r="M172" s="65"/>
      <c r="N172" s="65"/>
      <c r="O172" s="65"/>
      <c r="P172" s="66"/>
      <c r="Q172" s="67">
        <v>63200</v>
      </c>
      <c r="R172" s="67"/>
      <c r="S172" s="67">
        <f>Q172+R172</f>
        <v>63200</v>
      </c>
      <c r="T172" s="67">
        <v>40348.050000000003</v>
      </c>
      <c r="U172" s="68">
        <f>T172-S172</f>
        <v>-22851.949999999997</v>
      </c>
      <c r="V172" s="8" t="s">
        <v>218</v>
      </c>
      <c r="W172" s="10"/>
      <c r="X172" s="10"/>
      <c r="Y172" s="10"/>
    </row>
    <row r="173" spans="1:25" ht="45.75" customHeight="1">
      <c r="A173" s="13"/>
      <c r="B173" s="55"/>
      <c r="C173" s="55"/>
      <c r="D173" s="13"/>
      <c r="E173" s="14"/>
      <c r="F173" s="55"/>
      <c r="G173" s="13"/>
      <c r="H173" s="15"/>
      <c r="I173" s="15" t="s">
        <v>79</v>
      </c>
      <c r="J173" s="10" t="s">
        <v>21</v>
      </c>
      <c r="K173" s="65">
        <v>310</v>
      </c>
      <c r="L173" s="65"/>
      <c r="M173" s="65">
        <f>+K173+L173</f>
        <v>310</v>
      </c>
      <c r="N173" s="65">
        <v>236</v>
      </c>
      <c r="O173" s="65">
        <f>N173-M173</f>
        <v>-74</v>
      </c>
      <c r="P173" s="66" t="s">
        <v>242</v>
      </c>
      <c r="Q173" s="67"/>
      <c r="R173" s="67"/>
      <c r="S173" s="67"/>
      <c r="T173" s="67"/>
      <c r="U173" s="68"/>
      <c r="V173" s="22"/>
      <c r="W173" s="10"/>
      <c r="X173" s="10"/>
      <c r="Y173" s="10"/>
    </row>
    <row r="174" spans="1:25" ht="51">
      <c r="A174" s="12">
        <v>104010</v>
      </c>
      <c r="B174" s="55" t="s">
        <v>4</v>
      </c>
      <c r="C174" s="55">
        <v>1146</v>
      </c>
      <c r="D174" s="13" t="s">
        <v>19</v>
      </c>
      <c r="E174" s="14">
        <v>2</v>
      </c>
      <c r="F174" s="55"/>
      <c r="G174" s="13"/>
      <c r="H174" s="17" t="s">
        <v>96</v>
      </c>
      <c r="I174" s="15"/>
      <c r="J174" s="10"/>
      <c r="K174" s="65"/>
      <c r="L174" s="65"/>
      <c r="M174" s="65"/>
      <c r="N174" s="65"/>
      <c r="O174" s="65"/>
      <c r="P174" s="66"/>
      <c r="Q174" s="67">
        <v>5672.3</v>
      </c>
      <c r="R174" s="67"/>
      <c r="S174" s="67">
        <f>Q174+R174</f>
        <v>5672.3</v>
      </c>
      <c r="T174" s="67">
        <v>5205.1000000000004</v>
      </c>
      <c r="U174" s="68">
        <f>T174-S174</f>
        <v>-467.19999999999982</v>
      </c>
      <c r="V174" s="8" t="s">
        <v>224</v>
      </c>
      <c r="W174" s="10"/>
      <c r="X174" s="10"/>
      <c r="Y174" s="10"/>
    </row>
    <row r="175" spans="1:25" ht="24.75" customHeight="1">
      <c r="A175" s="13"/>
      <c r="B175" s="55"/>
      <c r="C175" s="55"/>
      <c r="D175" s="13"/>
      <c r="E175" s="14"/>
      <c r="F175" s="55"/>
      <c r="G175" s="13"/>
      <c r="H175" s="15"/>
      <c r="I175" s="23" t="s">
        <v>41</v>
      </c>
      <c r="J175" s="10" t="s">
        <v>21</v>
      </c>
      <c r="K175" s="65">
        <v>5</v>
      </c>
      <c r="L175" s="65"/>
      <c r="M175" s="65">
        <v>5</v>
      </c>
      <c r="N175" s="65">
        <v>5</v>
      </c>
      <c r="O175" s="65">
        <f>N175-M175</f>
        <v>0</v>
      </c>
      <c r="P175" s="66"/>
      <c r="Q175" s="67"/>
      <c r="R175" s="67"/>
      <c r="S175" s="67"/>
      <c r="T175" s="67"/>
      <c r="U175" s="68"/>
      <c r="V175" s="10"/>
      <c r="W175" s="10"/>
      <c r="X175" s="10"/>
      <c r="Y175" s="10"/>
    </row>
    <row r="176" spans="1:25" ht="51">
      <c r="A176" s="12">
        <v>104010</v>
      </c>
      <c r="B176" s="55" t="s">
        <v>4</v>
      </c>
      <c r="C176" s="55">
        <v>1146</v>
      </c>
      <c r="D176" s="13" t="s">
        <v>19</v>
      </c>
      <c r="E176" s="14">
        <v>10</v>
      </c>
      <c r="F176" s="55"/>
      <c r="G176" s="13"/>
      <c r="H176" s="15" t="s">
        <v>80</v>
      </c>
      <c r="I176" s="15"/>
      <c r="J176" s="10"/>
      <c r="K176" s="65"/>
      <c r="L176" s="65"/>
      <c r="M176" s="65"/>
      <c r="N176" s="65"/>
      <c r="O176" s="65"/>
      <c r="P176" s="66"/>
      <c r="Q176" s="67">
        <v>20919.099999999999</v>
      </c>
      <c r="R176" s="67"/>
      <c r="S176" s="67">
        <f>Q176+R176</f>
        <v>20919.099999999999</v>
      </c>
      <c r="T176" s="67">
        <v>20919.099999999999</v>
      </c>
      <c r="U176" s="68">
        <f>T176-S176</f>
        <v>0</v>
      </c>
      <c r="V176" s="10"/>
      <c r="W176" s="10"/>
      <c r="X176" s="10"/>
      <c r="Y176" s="10"/>
    </row>
    <row r="177" spans="1:25" ht="24.75" customHeight="1">
      <c r="A177" s="13"/>
      <c r="B177" s="55"/>
      <c r="C177" s="55"/>
      <c r="D177" s="13"/>
      <c r="E177" s="14"/>
      <c r="F177" s="55"/>
      <c r="G177" s="13"/>
      <c r="H177" s="15"/>
      <c r="I177" s="20" t="s">
        <v>81</v>
      </c>
      <c r="J177" s="10" t="s">
        <v>21</v>
      </c>
      <c r="K177" s="74">
        <v>3780</v>
      </c>
      <c r="L177" s="74"/>
      <c r="M177" s="74">
        <f>K177+L177</f>
        <v>3780</v>
      </c>
      <c r="N177" s="74">
        <f>ROUND((36258+2558+548)*10%,0)</f>
        <v>3936</v>
      </c>
      <c r="O177" s="65">
        <f>N177-M177</f>
        <v>156</v>
      </c>
      <c r="P177" s="66" t="s">
        <v>296</v>
      </c>
      <c r="Q177" s="67"/>
      <c r="R177" s="67"/>
      <c r="S177" s="67"/>
      <c r="T177" s="67"/>
      <c r="U177" s="68"/>
      <c r="V177" s="10"/>
      <c r="W177" s="10"/>
      <c r="X177" s="10"/>
      <c r="Y177" s="10"/>
    </row>
    <row r="178" spans="1:25" ht="56.25" customHeight="1">
      <c r="A178" s="12">
        <v>104010</v>
      </c>
      <c r="B178" s="55" t="s">
        <v>4</v>
      </c>
      <c r="C178" s="55">
        <v>1146</v>
      </c>
      <c r="D178" s="13" t="s">
        <v>19</v>
      </c>
      <c r="E178" s="14">
        <v>11</v>
      </c>
      <c r="F178" s="55"/>
      <c r="G178" s="13"/>
      <c r="H178" s="15" t="s">
        <v>82</v>
      </c>
      <c r="I178" s="20"/>
      <c r="J178" s="10"/>
      <c r="K178" s="65"/>
      <c r="L178" s="65"/>
      <c r="M178" s="65"/>
      <c r="N178" s="65"/>
      <c r="O178" s="65"/>
      <c r="P178" s="66"/>
      <c r="Q178" s="67">
        <v>52024</v>
      </c>
      <c r="R178" s="67">
        <f>24000-8100</f>
        <v>15900</v>
      </c>
      <c r="S178" s="67">
        <f>Q178+R178</f>
        <v>67924</v>
      </c>
      <c r="T178" s="67">
        <v>67851.98</v>
      </c>
      <c r="U178" s="68">
        <f>T178-S178</f>
        <v>-72.020000000004075</v>
      </c>
      <c r="V178" s="9" t="s">
        <v>275</v>
      </c>
      <c r="W178" s="10"/>
      <c r="X178" s="10"/>
      <c r="Y178" s="10"/>
    </row>
    <row r="179" spans="1:25" ht="27" customHeight="1">
      <c r="A179" s="13"/>
      <c r="B179" s="55"/>
      <c r="C179" s="55"/>
      <c r="D179" s="13"/>
      <c r="E179" s="14"/>
      <c r="F179" s="55"/>
      <c r="G179" s="13"/>
      <c r="H179" s="15"/>
      <c r="I179" s="20" t="s">
        <v>83</v>
      </c>
      <c r="J179" s="10" t="s">
        <v>21</v>
      </c>
      <c r="K179" s="65">
        <v>285</v>
      </c>
      <c r="L179" s="65"/>
      <c r="M179" s="65">
        <f>K179+L179</f>
        <v>285</v>
      </c>
      <c r="N179" s="65">
        <v>572</v>
      </c>
      <c r="O179" s="65">
        <f>N179-M179</f>
        <v>287</v>
      </c>
      <c r="P179" s="66" t="s">
        <v>243</v>
      </c>
      <c r="Q179" s="67"/>
      <c r="R179" s="67"/>
      <c r="S179" s="67"/>
      <c r="T179" s="67"/>
      <c r="U179" s="68"/>
      <c r="V179" s="10"/>
      <c r="W179" s="10"/>
      <c r="X179" s="10"/>
      <c r="Y179" s="10"/>
    </row>
    <row r="180" spans="1:25" ht="51">
      <c r="A180" s="12">
        <v>104010</v>
      </c>
      <c r="B180" s="55" t="s">
        <v>4</v>
      </c>
      <c r="C180" s="55">
        <v>1146</v>
      </c>
      <c r="D180" s="13" t="s">
        <v>19</v>
      </c>
      <c r="E180" s="14">
        <v>12</v>
      </c>
      <c r="F180" s="55"/>
      <c r="G180" s="13"/>
      <c r="H180" s="15" t="s">
        <v>84</v>
      </c>
      <c r="I180" s="15"/>
      <c r="J180" s="10"/>
      <c r="K180" s="65"/>
      <c r="L180" s="65"/>
      <c r="M180" s="65"/>
      <c r="N180" s="65"/>
      <c r="O180" s="65"/>
      <c r="P180" s="66"/>
      <c r="Q180" s="67">
        <v>3214.1</v>
      </c>
      <c r="R180" s="67"/>
      <c r="S180" s="67">
        <f>Q180+R180</f>
        <v>3214.1</v>
      </c>
      <c r="T180" s="67">
        <v>2848.8</v>
      </c>
      <c r="U180" s="68">
        <f>T180-S180</f>
        <v>-365.29999999999973</v>
      </c>
      <c r="V180" s="9" t="s">
        <v>244</v>
      </c>
      <c r="W180" s="10"/>
      <c r="X180" s="10"/>
      <c r="Y180" s="10"/>
    </row>
    <row r="181" spans="1:25" ht="30" customHeight="1">
      <c r="A181" s="13"/>
      <c r="B181" s="55"/>
      <c r="C181" s="55"/>
      <c r="D181" s="13"/>
      <c r="E181" s="14"/>
      <c r="F181" s="55"/>
      <c r="G181" s="13"/>
      <c r="H181" s="15"/>
      <c r="I181" s="36" t="s">
        <v>85</v>
      </c>
      <c r="J181" s="10" t="s">
        <v>21</v>
      </c>
      <c r="K181" s="65">
        <v>72</v>
      </c>
      <c r="L181" s="65"/>
      <c r="M181" s="65">
        <v>72</v>
      </c>
      <c r="N181" s="65">
        <v>54</v>
      </c>
      <c r="O181" s="65">
        <f>N181-M181</f>
        <v>-18</v>
      </c>
      <c r="P181" s="66"/>
      <c r="Q181" s="67"/>
      <c r="R181" s="67"/>
      <c r="S181" s="67"/>
      <c r="T181" s="67"/>
      <c r="U181" s="68"/>
      <c r="V181" s="10"/>
      <c r="W181" s="10"/>
      <c r="X181" s="10"/>
      <c r="Y181" s="10"/>
    </row>
    <row r="182" spans="1:25" ht="63.75">
      <c r="A182" s="12">
        <v>104010</v>
      </c>
      <c r="B182" s="55" t="s">
        <v>4</v>
      </c>
      <c r="C182" s="55">
        <v>1146</v>
      </c>
      <c r="D182" s="13" t="s">
        <v>19</v>
      </c>
      <c r="E182" s="14">
        <v>14</v>
      </c>
      <c r="F182" s="55"/>
      <c r="G182" s="13"/>
      <c r="H182" s="15" t="s">
        <v>86</v>
      </c>
      <c r="I182" s="36"/>
      <c r="J182" s="10"/>
      <c r="K182" s="65"/>
      <c r="L182" s="65"/>
      <c r="M182" s="65"/>
      <c r="N182" s="65"/>
      <c r="O182" s="65"/>
      <c r="P182" s="66"/>
      <c r="Q182" s="67">
        <v>10177.9</v>
      </c>
      <c r="R182" s="67"/>
      <c r="S182" s="67">
        <f>Q182+R182</f>
        <v>10177.9</v>
      </c>
      <c r="T182" s="67">
        <v>8597.6</v>
      </c>
      <c r="U182" s="68">
        <f>T182-S182</f>
        <v>-1580.2999999999993</v>
      </c>
      <c r="V182" s="9" t="s">
        <v>244</v>
      </c>
      <c r="W182" s="10"/>
      <c r="X182" s="10"/>
      <c r="Y182" s="10"/>
    </row>
    <row r="183" spans="1:25" ht="28.5" customHeight="1">
      <c r="A183" s="13"/>
      <c r="B183" s="55"/>
      <c r="C183" s="55"/>
      <c r="D183" s="13"/>
      <c r="E183" s="14"/>
      <c r="F183" s="55"/>
      <c r="G183" s="13"/>
      <c r="H183" s="15"/>
      <c r="I183" s="36" t="s">
        <v>85</v>
      </c>
      <c r="J183" s="10" t="s">
        <v>21</v>
      </c>
      <c r="K183" s="65">
        <v>228</v>
      </c>
      <c r="L183" s="65"/>
      <c r="M183" s="65">
        <v>228</v>
      </c>
      <c r="N183" s="65">
        <v>197</v>
      </c>
      <c r="O183" s="65">
        <f>N183-M183</f>
        <v>-31</v>
      </c>
      <c r="P183" s="66"/>
      <c r="Q183" s="67"/>
      <c r="R183" s="67"/>
      <c r="S183" s="67"/>
      <c r="T183" s="67"/>
      <c r="U183" s="68"/>
      <c r="V183" s="10"/>
      <c r="W183" s="10"/>
      <c r="X183" s="10"/>
      <c r="Y183" s="10"/>
    </row>
    <row r="184" spans="1:25" ht="25.5">
      <c r="A184" s="12">
        <v>104010</v>
      </c>
      <c r="B184" s="55" t="s">
        <v>4</v>
      </c>
      <c r="C184" s="55">
        <v>1146</v>
      </c>
      <c r="D184" s="13" t="s">
        <v>19</v>
      </c>
      <c r="E184" s="14">
        <v>18</v>
      </c>
      <c r="F184" s="55"/>
      <c r="G184" s="13"/>
      <c r="H184" s="15" t="s">
        <v>97</v>
      </c>
      <c r="I184" s="15"/>
      <c r="J184" s="10"/>
      <c r="K184" s="65"/>
      <c r="L184" s="65"/>
      <c r="M184" s="65"/>
      <c r="N184" s="65"/>
      <c r="O184" s="65"/>
      <c r="P184" s="66"/>
      <c r="Q184" s="67">
        <v>49102</v>
      </c>
      <c r="R184" s="67">
        <v>4193.3</v>
      </c>
      <c r="S184" s="67">
        <f>Q184+R184</f>
        <v>53295.3</v>
      </c>
      <c r="T184" s="67">
        <v>53295.3</v>
      </c>
      <c r="U184" s="68">
        <f>T184-S184</f>
        <v>0</v>
      </c>
      <c r="V184" s="9" t="s">
        <v>245</v>
      </c>
      <c r="W184" s="10"/>
      <c r="X184" s="10"/>
      <c r="Y184" s="10"/>
    </row>
    <row r="185" spans="1:25" ht="27.75" customHeight="1">
      <c r="A185" s="13"/>
      <c r="B185" s="55"/>
      <c r="C185" s="55"/>
      <c r="D185" s="13"/>
      <c r="E185" s="14"/>
      <c r="F185" s="55"/>
      <c r="G185" s="13"/>
      <c r="H185" s="15"/>
      <c r="I185" s="17"/>
      <c r="J185" s="10" t="s">
        <v>21</v>
      </c>
      <c r="K185" s="65">
        <v>0</v>
      </c>
      <c r="L185" s="65"/>
      <c r="M185" s="65">
        <f>K185+L185</f>
        <v>0</v>
      </c>
      <c r="N185" s="65">
        <v>0</v>
      </c>
      <c r="O185" s="65">
        <f>N185-M185</f>
        <v>0</v>
      </c>
      <c r="P185" s="66"/>
      <c r="Q185" s="67"/>
      <c r="R185" s="67"/>
      <c r="S185" s="67"/>
      <c r="T185" s="67"/>
      <c r="U185" s="68"/>
      <c r="V185" s="10"/>
      <c r="W185" s="10"/>
      <c r="X185" s="10"/>
      <c r="Y185" s="10"/>
    </row>
    <row r="186" spans="1:25" ht="76.5">
      <c r="A186" s="12">
        <v>104010</v>
      </c>
      <c r="B186" s="55" t="s">
        <v>4</v>
      </c>
      <c r="C186" s="55">
        <v>1045</v>
      </c>
      <c r="D186" s="13" t="s">
        <v>20</v>
      </c>
      <c r="E186" s="14">
        <v>6</v>
      </c>
      <c r="F186" s="55"/>
      <c r="G186" s="13"/>
      <c r="H186" s="15" t="s">
        <v>205</v>
      </c>
      <c r="I186" s="17"/>
      <c r="J186" s="10"/>
      <c r="K186" s="65"/>
      <c r="L186" s="65"/>
      <c r="M186" s="65"/>
      <c r="N186" s="65"/>
      <c r="O186" s="65"/>
      <c r="P186" s="66"/>
      <c r="Q186" s="67">
        <v>200000</v>
      </c>
      <c r="R186" s="67"/>
      <c r="S186" s="67">
        <f>Q186+R186</f>
        <v>200000</v>
      </c>
      <c r="T186" s="67">
        <v>102461.95</v>
      </c>
      <c r="U186" s="68">
        <f>T186-S186</f>
        <v>-97538.05</v>
      </c>
      <c r="V186" s="9" t="s">
        <v>277</v>
      </c>
      <c r="W186" s="10"/>
      <c r="X186" s="10"/>
      <c r="Y186" s="10"/>
    </row>
    <row r="187" spans="1:25" ht="27" customHeight="1">
      <c r="A187" s="12"/>
      <c r="B187" s="55"/>
      <c r="C187" s="55"/>
      <c r="D187" s="13"/>
      <c r="E187" s="14"/>
      <c r="F187" s="55"/>
      <c r="G187" s="13"/>
      <c r="H187" s="15"/>
      <c r="I187" s="17"/>
      <c r="J187" s="10" t="s">
        <v>21</v>
      </c>
      <c r="K187" s="65">
        <v>0</v>
      </c>
      <c r="L187" s="65"/>
      <c r="M187" s="65">
        <f t="shared" ref="M187:M195" si="9">K187+L187</f>
        <v>0</v>
      </c>
      <c r="N187" s="65">
        <v>0</v>
      </c>
      <c r="O187" s="65">
        <f t="shared" ref="O187:O195" si="10">N187-M187</f>
        <v>0</v>
      </c>
      <c r="P187" s="66"/>
      <c r="Q187" s="67"/>
      <c r="R187" s="67"/>
      <c r="S187" s="67"/>
      <c r="T187" s="67"/>
      <c r="U187" s="68"/>
      <c r="V187" s="10"/>
      <c r="W187" s="10"/>
      <c r="X187" s="10"/>
      <c r="Y187" s="10"/>
    </row>
    <row r="188" spans="1:25" ht="185.25" customHeight="1">
      <c r="A188" s="12">
        <v>104010</v>
      </c>
      <c r="B188" s="55" t="s">
        <v>4</v>
      </c>
      <c r="C188" s="55">
        <v>1146</v>
      </c>
      <c r="D188" s="13" t="s">
        <v>20</v>
      </c>
      <c r="E188" s="14">
        <v>1</v>
      </c>
      <c r="F188" s="55"/>
      <c r="G188" s="13"/>
      <c r="H188" s="47" t="s">
        <v>169</v>
      </c>
      <c r="I188" s="15"/>
      <c r="J188" s="10"/>
      <c r="K188" s="65"/>
      <c r="L188" s="65"/>
      <c r="M188" s="65"/>
      <c r="N188" s="65"/>
      <c r="O188" s="65"/>
      <c r="P188" s="66"/>
      <c r="Q188" s="67">
        <v>1132943.3</v>
      </c>
      <c r="R188" s="67">
        <f>210052.3+48950</f>
        <v>259002.3</v>
      </c>
      <c r="S188" s="67">
        <f>Q188+R188</f>
        <v>1391945.6</v>
      </c>
      <c r="T188" s="67">
        <v>2514271.62</v>
      </c>
      <c r="U188" s="68">
        <f>T188-S188</f>
        <v>1122326.02</v>
      </c>
      <c r="V188" s="29" t="s">
        <v>284</v>
      </c>
      <c r="W188" s="38"/>
      <c r="X188" s="10"/>
      <c r="Y188" s="10"/>
    </row>
    <row r="189" spans="1:25" ht="24.75" customHeight="1">
      <c r="A189" s="12"/>
      <c r="B189" s="55"/>
      <c r="C189" s="55"/>
      <c r="D189" s="13"/>
      <c r="E189" s="14"/>
      <c r="F189" s="55"/>
      <c r="G189" s="13"/>
      <c r="H189" s="15"/>
      <c r="I189" s="15"/>
      <c r="J189" s="10" t="s">
        <v>21</v>
      </c>
      <c r="K189" s="65">
        <v>0</v>
      </c>
      <c r="L189" s="65"/>
      <c r="M189" s="65">
        <f t="shared" si="9"/>
        <v>0</v>
      </c>
      <c r="N189" s="65">
        <v>0</v>
      </c>
      <c r="O189" s="65">
        <f t="shared" si="10"/>
        <v>0</v>
      </c>
      <c r="P189" s="66"/>
      <c r="Q189" s="67"/>
      <c r="R189" s="67"/>
      <c r="S189" s="67"/>
      <c r="T189" s="67"/>
      <c r="U189" s="68"/>
      <c r="V189" s="29"/>
      <c r="W189" s="10"/>
      <c r="X189" s="10"/>
      <c r="Y189" s="10"/>
    </row>
    <row r="190" spans="1:25" ht="102.75" customHeight="1">
      <c r="A190" s="12">
        <v>104010</v>
      </c>
      <c r="B190" s="55" t="s">
        <v>4</v>
      </c>
      <c r="C190" s="55">
        <v>1146</v>
      </c>
      <c r="D190" s="13" t="s">
        <v>20</v>
      </c>
      <c r="E190" s="14">
        <v>15</v>
      </c>
      <c r="F190" s="55"/>
      <c r="G190" s="13"/>
      <c r="H190" s="47" t="s">
        <v>206</v>
      </c>
      <c r="I190" s="15"/>
      <c r="J190" s="10"/>
      <c r="K190" s="65"/>
      <c r="L190" s="65"/>
      <c r="M190" s="65"/>
      <c r="N190" s="65"/>
      <c r="O190" s="65"/>
      <c r="P190" s="66"/>
      <c r="Q190" s="67">
        <v>282420.7</v>
      </c>
      <c r="R190" s="67">
        <v>1600</v>
      </c>
      <c r="S190" s="67">
        <f>Q190+R190</f>
        <v>284020.7</v>
      </c>
      <c r="T190" s="67">
        <v>7962.75</v>
      </c>
      <c r="U190" s="68">
        <f>T190-S190</f>
        <v>-276057.95</v>
      </c>
      <c r="V190" s="29" t="s">
        <v>285</v>
      </c>
      <c r="W190" s="10"/>
      <c r="X190" s="10"/>
      <c r="Y190" s="10"/>
    </row>
    <row r="191" spans="1:25" ht="24.75" customHeight="1">
      <c r="A191" s="12"/>
      <c r="B191" s="55"/>
      <c r="C191" s="55"/>
      <c r="D191" s="13"/>
      <c r="E191" s="14"/>
      <c r="F191" s="55"/>
      <c r="G191" s="13"/>
      <c r="H191" s="15"/>
      <c r="I191" s="15"/>
      <c r="J191" s="10" t="s">
        <v>21</v>
      </c>
      <c r="K191" s="65">
        <v>0</v>
      </c>
      <c r="L191" s="65"/>
      <c r="M191" s="65">
        <f t="shared" si="9"/>
        <v>0</v>
      </c>
      <c r="N191" s="65">
        <v>0</v>
      </c>
      <c r="O191" s="65">
        <f t="shared" si="10"/>
        <v>0</v>
      </c>
      <c r="P191" s="66"/>
      <c r="Q191" s="67"/>
      <c r="R191" s="67"/>
      <c r="S191" s="67"/>
      <c r="T191" s="67"/>
      <c r="U191" s="68"/>
      <c r="V191" s="29"/>
      <c r="W191" s="10"/>
      <c r="X191" s="10"/>
      <c r="Y191" s="10"/>
    </row>
    <row r="192" spans="1:25" ht="51">
      <c r="A192" s="12">
        <v>104010</v>
      </c>
      <c r="B192" s="55" t="s">
        <v>4</v>
      </c>
      <c r="C192" s="55">
        <v>1146</v>
      </c>
      <c r="D192" s="13" t="s">
        <v>20</v>
      </c>
      <c r="E192" s="14">
        <v>16</v>
      </c>
      <c r="F192" s="55"/>
      <c r="G192" s="13"/>
      <c r="H192" s="15" t="s">
        <v>207</v>
      </c>
      <c r="I192" s="15"/>
      <c r="J192" s="10"/>
      <c r="K192" s="65"/>
      <c r="L192" s="65"/>
      <c r="M192" s="65"/>
      <c r="N192" s="65"/>
      <c r="O192" s="65"/>
      <c r="P192" s="66"/>
      <c r="Q192" s="67">
        <v>119804</v>
      </c>
      <c r="R192" s="67">
        <v>-119804</v>
      </c>
      <c r="S192" s="67">
        <f>Q192+R192</f>
        <v>0</v>
      </c>
      <c r="T192" s="67"/>
      <c r="U192" s="68">
        <f>T192-S192</f>
        <v>0</v>
      </c>
      <c r="V192" s="9" t="s">
        <v>266</v>
      </c>
      <c r="W192" s="10"/>
      <c r="X192" s="10"/>
      <c r="Y192" s="10"/>
    </row>
    <row r="193" spans="1:25" ht="23.25" customHeight="1">
      <c r="A193" s="12"/>
      <c r="B193" s="55"/>
      <c r="C193" s="55"/>
      <c r="D193" s="13"/>
      <c r="E193" s="14"/>
      <c r="F193" s="55"/>
      <c r="G193" s="13"/>
      <c r="H193" s="15"/>
      <c r="I193" s="15"/>
      <c r="J193" s="10" t="s">
        <v>21</v>
      </c>
      <c r="K193" s="65">
        <v>0</v>
      </c>
      <c r="L193" s="65"/>
      <c r="M193" s="65">
        <f t="shared" si="9"/>
        <v>0</v>
      </c>
      <c r="N193" s="65">
        <v>0</v>
      </c>
      <c r="O193" s="65">
        <f t="shared" si="10"/>
        <v>0</v>
      </c>
      <c r="P193" s="66"/>
      <c r="Q193" s="67"/>
      <c r="R193" s="67"/>
      <c r="S193" s="67"/>
      <c r="T193" s="67"/>
      <c r="U193" s="68"/>
      <c r="V193" s="8"/>
      <c r="W193" s="10"/>
      <c r="X193" s="10"/>
      <c r="Y193" s="10"/>
    </row>
    <row r="194" spans="1:25" s="49" customFormat="1" ht="100.5" customHeight="1">
      <c r="A194" s="12">
        <v>104010</v>
      </c>
      <c r="B194" s="64"/>
      <c r="C194" s="64">
        <v>1148</v>
      </c>
      <c r="D194" s="35" t="s">
        <v>18</v>
      </c>
      <c r="E194" s="35">
        <v>41</v>
      </c>
      <c r="F194" s="64"/>
      <c r="G194" s="35"/>
      <c r="H194" s="22" t="s">
        <v>220</v>
      </c>
      <c r="I194" s="13"/>
      <c r="J194" s="35"/>
      <c r="K194" s="75"/>
      <c r="L194" s="75"/>
      <c r="M194" s="76"/>
      <c r="N194" s="75"/>
      <c r="O194" s="76"/>
      <c r="P194" s="64"/>
      <c r="Q194" s="71">
        <v>0</v>
      </c>
      <c r="R194" s="71">
        <v>15590</v>
      </c>
      <c r="S194" s="67">
        <f>Q194+R194</f>
        <v>15590</v>
      </c>
      <c r="T194" s="67">
        <v>15590</v>
      </c>
      <c r="U194" s="68">
        <f>T194-S194</f>
        <v>0</v>
      </c>
      <c r="V194" s="8" t="s">
        <v>222</v>
      </c>
      <c r="W194" s="35"/>
      <c r="X194" s="35"/>
      <c r="Y194" s="35"/>
    </row>
    <row r="195" spans="1:25" s="49" customFormat="1" ht="54.75" customHeight="1">
      <c r="A195" s="35"/>
      <c r="B195" s="64"/>
      <c r="C195" s="64"/>
      <c r="D195" s="35"/>
      <c r="E195" s="35"/>
      <c r="F195" s="64"/>
      <c r="G195" s="35"/>
      <c r="H195" s="13"/>
      <c r="I195" s="22" t="s">
        <v>221</v>
      </c>
      <c r="J195" s="10" t="s">
        <v>21</v>
      </c>
      <c r="K195" s="75">
        <v>0</v>
      </c>
      <c r="L195" s="75">
        <v>150</v>
      </c>
      <c r="M195" s="76">
        <f t="shared" si="9"/>
        <v>150</v>
      </c>
      <c r="N195" s="75">
        <v>150</v>
      </c>
      <c r="O195" s="76">
        <f t="shared" si="10"/>
        <v>0</v>
      </c>
      <c r="P195" s="64"/>
      <c r="Q195" s="71"/>
      <c r="R195" s="71"/>
      <c r="S195" s="71"/>
      <c r="T195" s="67"/>
      <c r="U195" s="71"/>
      <c r="V195" s="35"/>
      <c r="W195" s="35"/>
      <c r="X195" s="35"/>
      <c r="Y195" s="35"/>
    </row>
    <row r="196" spans="1:25" s="33" customFormat="1" ht="42.75" customHeight="1">
      <c r="A196" s="12">
        <v>104010</v>
      </c>
      <c r="B196" s="55"/>
      <c r="C196" s="55">
        <v>1146</v>
      </c>
      <c r="D196" s="13" t="s">
        <v>19</v>
      </c>
      <c r="E196" s="13">
        <v>37</v>
      </c>
      <c r="F196" s="55"/>
      <c r="G196" s="13"/>
      <c r="H196" s="22" t="s">
        <v>247</v>
      </c>
      <c r="I196" s="13"/>
      <c r="J196" s="13"/>
      <c r="K196" s="70"/>
      <c r="L196" s="70"/>
      <c r="M196" s="70"/>
      <c r="N196" s="70"/>
      <c r="O196" s="70"/>
      <c r="P196" s="55"/>
      <c r="Q196" s="71">
        <v>0</v>
      </c>
      <c r="R196" s="71">
        <v>8950</v>
      </c>
      <c r="S196" s="67">
        <f>Q196+R196</f>
        <v>8950</v>
      </c>
      <c r="T196" s="67">
        <v>8950</v>
      </c>
      <c r="U196" s="68">
        <f>T196-S196</f>
        <v>0</v>
      </c>
      <c r="V196" s="22" t="s">
        <v>248</v>
      </c>
      <c r="W196" s="13"/>
      <c r="X196" s="13"/>
      <c r="Y196" s="13"/>
    </row>
    <row r="197" spans="1:25" s="33" customFormat="1" ht="40.5" customHeight="1">
      <c r="A197" s="13"/>
      <c r="B197" s="55"/>
      <c r="C197" s="55"/>
      <c r="D197" s="13"/>
      <c r="E197" s="13"/>
      <c r="F197" s="55"/>
      <c r="G197" s="13"/>
      <c r="H197" s="13"/>
      <c r="I197" s="22" t="s">
        <v>246</v>
      </c>
      <c r="J197" s="10" t="s">
        <v>21</v>
      </c>
      <c r="K197" s="65">
        <v>0</v>
      </c>
      <c r="L197" s="65"/>
      <c r="M197" s="65">
        <f>K197+L197</f>
        <v>0</v>
      </c>
      <c r="N197" s="65">
        <v>0</v>
      </c>
      <c r="O197" s="65">
        <f>N197-M197</f>
        <v>0</v>
      </c>
      <c r="P197" s="55"/>
      <c r="Q197" s="71"/>
      <c r="R197" s="71"/>
      <c r="S197" s="67"/>
      <c r="T197" s="67"/>
      <c r="U197" s="68"/>
      <c r="V197" s="13"/>
      <c r="W197" s="13"/>
      <c r="X197" s="13"/>
      <c r="Y197" s="13"/>
    </row>
    <row r="198" spans="1:25" s="43" customFormat="1" ht="51">
      <c r="A198" s="12">
        <v>104010</v>
      </c>
      <c r="B198" s="55"/>
      <c r="C198" s="55">
        <v>1148</v>
      </c>
      <c r="D198" s="13" t="s">
        <v>20</v>
      </c>
      <c r="E198" s="14">
        <v>18</v>
      </c>
      <c r="F198" s="55"/>
      <c r="G198" s="13"/>
      <c r="H198" s="22" t="s">
        <v>249</v>
      </c>
      <c r="I198" s="13"/>
      <c r="J198" s="13"/>
      <c r="K198" s="70"/>
      <c r="L198" s="70"/>
      <c r="M198" s="70"/>
      <c r="N198" s="70"/>
      <c r="O198" s="70"/>
      <c r="P198" s="55"/>
      <c r="Q198" s="71">
        <v>0</v>
      </c>
      <c r="R198" s="71">
        <v>47977</v>
      </c>
      <c r="S198" s="71">
        <v>47977</v>
      </c>
      <c r="T198" s="67">
        <v>46345.89</v>
      </c>
      <c r="U198" s="71">
        <f>T198-S198</f>
        <v>-1631.1100000000006</v>
      </c>
      <c r="V198" s="22" t="s">
        <v>258</v>
      </c>
      <c r="W198" s="13"/>
      <c r="X198" s="13"/>
      <c r="Y198" s="13"/>
    </row>
    <row r="199" spans="1:25" s="43" customFormat="1" ht="82.5" customHeight="1">
      <c r="A199" s="13"/>
      <c r="B199" s="55"/>
      <c r="C199" s="55"/>
      <c r="D199" s="13"/>
      <c r="E199" s="13"/>
      <c r="F199" s="55"/>
      <c r="G199" s="13"/>
      <c r="H199" s="13"/>
      <c r="I199" s="22" t="s">
        <v>250</v>
      </c>
      <c r="J199" s="10" t="s">
        <v>21</v>
      </c>
      <c r="K199" s="65">
        <v>0</v>
      </c>
      <c r="L199" s="65"/>
      <c r="M199" s="65">
        <f>K199+L199</f>
        <v>0</v>
      </c>
      <c r="N199" s="65">
        <v>0</v>
      </c>
      <c r="O199" s="65">
        <f>N199-M199</f>
        <v>0</v>
      </c>
      <c r="P199" s="55"/>
      <c r="Q199" s="71"/>
      <c r="R199" s="71"/>
      <c r="S199" s="71"/>
      <c r="T199" s="67"/>
      <c r="U199" s="68"/>
      <c r="V199" s="13"/>
      <c r="W199" s="13"/>
      <c r="X199" s="13"/>
      <c r="Y199" s="13"/>
    </row>
    <row r="200" spans="1:25" s="33" customFormat="1" ht="76.5">
      <c r="A200" s="12">
        <v>104010</v>
      </c>
      <c r="B200" s="55"/>
      <c r="C200" s="55">
        <v>1111</v>
      </c>
      <c r="D200" s="13" t="s">
        <v>19</v>
      </c>
      <c r="E200" s="13">
        <v>12</v>
      </c>
      <c r="F200" s="55"/>
      <c r="G200" s="13"/>
      <c r="H200" s="22" t="s">
        <v>251</v>
      </c>
      <c r="I200" s="13"/>
      <c r="J200" s="13"/>
      <c r="K200" s="70"/>
      <c r="L200" s="70"/>
      <c r="M200" s="70"/>
      <c r="N200" s="70"/>
      <c r="O200" s="70"/>
      <c r="P200" s="55"/>
      <c r="Q200" s="71">
        <v>0</v>
      </c>
      <c r="R200" s="71">
        <v>20000</v>
      </c>
      <c r="S200" s="67">
        <f>Q200+R200</f>
        <v>20000</v>
      </c>
      <c r="T200" s="67">
        <v>20000</v>
      </c>
      <c r="U200" s="68">
        <f>T200-S200</f>
        <v>0</v>
      </c>
      <c r="V200" s="22" t="s">
        <v>252</v>
      </c>
      <c r="W200" s="13"/>
      <c r="X200" s="13"/>
      <c r="Y200" s="13"/>
    </row>
    <row r="201" spans="1:25" s="33" customFormat="1" ht="25.5">
      <c r="A201" s="13"/>
      <c r="B201" s="55"/>
      <c r="C201" s="55"/>
      <c r="D201" s="13"/>
      <c r="E201" s="13"/>
      <c r="F201" s="55"/>
      <c r="G201" s="13"/>
      <c r="H201" s="13"/>
      <c r="I201" s="22" t="s">
        <v>69</v>
      </c>
      <c r="J201" s="10" t="s">
        <v>21</v>
      </c>
      <c r="K201" s="70"/>
      <c r="L201" s="70">
        <v>1</v>
      </c>
      <c r="M201" s="70">
        <v>1</v>
      </c>
      <c r="N201" s="70">
        <v>1</v>
      </c>
      <c r="O201" s="76">
        <f>N201-M201</f>
        <v>0</v>
      </c>
      <c r="P201" s="55"/>
      <c r="Q201" s="71"/>
      <c r="R201" s="71"/>
      <c r="S201" s="67"/>
      <c r="T201" s="67"/>
      <c r="U201" s="68"/>
      <c r="V201" s="13"/>
      <c r="W201" s="13"/>
      <c r="X201" s="13"/>
      <c r="Y201" s="13"/>
    </row>
    <row r="202" spans="1:25" s="43" customFormat="1" ht="63.75">
      <c r="A202" s="12">
        <v>104010</v>
      </c>
      <c r="B202" s="55"/>
      <c r="C202" s="55">
        <v>1045</v>
      </c>
      <c r="D202" s="13" t="s">
        <v>20</v>
      </c>
      <c r="E202" s="14">
        <v>7</v>
      </c>
      <c r="F202" s="55"/>
      <c r="G202" s="13"/>
      <c r="H202" s="22" t="s">
        <v>256</v>
      </c>
      <c r="I202" s="13"/>
      <c r="J202" s="13"/>
      <c r="K202" s="70"/>
      <c r="L202" s="70"/>
      <c r="M202" s="70"/>
      <c r="N202" s="70"/>
      <c r="O202" s="70"/>
      <c r="P202" s="55"/>
      <c r="Q202" s="71">
        <v>0</v>
      </c>
      <c r="R202" s="71">
        <v>29931.1</v>
      </c>
      <c r="S202" s="67">
        <f>Q202+R202</f>
        <v>29931.1</v>
      </c>
      <c r="T202" s="67">
        <v>28610.12</v>
      </c>
      <c r="U202" s="71">
        <f>T202-S202</f>
        <v>-1320.9799999999996</v>
      </c>
      <c r="V202" s="22" t="s">
        <v>259</v>
      </c>
      <c r="W202" s="13"/>
      <c r="X202" s="13"/>
      <c r="Y202" s="13"/>
    </row>
    <row r="203" spans="1:25" s="43" customFormat="1" ht="76.5">
      <c r="A203" s="13"/>
      <c r="B203" s="55"/>
      <c r="C203" s="55"/>
      <c r="D203" s="13"/>
      <c r="E203" s="13"/>
      <c r="F203" s="55"/>
      <c r="G203" s="13"/>
      <c r="H203" s="13"/>
      <c r="I203" s="22" t="s">
        <v>257</v>
      </c>
      <c r="J203" s="10" t="s">
        <v>21</v>
      </c>
      <c r="K203" s="65">
        <v>0</v>
      </c>
      <c r="L203" s="65"/>
      <c r="M203" s="65">
        <f>K203+L203</f>
        <v>0</v>
      </c>
      <c r="N203" s="65">
        <v>0</v>
      </c>
      <c r="O203" s="65">
        <f>N203-M203</f>
        <v>0</v>
      </c>
      <c r="P203" s="55"/>
      <c r="Q203" s="71"/>
      <c r="R203" s="71"/>
      <c r="S203" s="71"/>
      <c r="T203" s="67"/>
      <c r="U203" s="68"/>
      <c r="V203" s="13"/>
      <c r="W203" s="13"/>
      <c r="X203" s="13"/>
      <c r="Y203" s="13"/>
    </row>
    <row r="204" spans="1:25" s="43" customFormat="1" ht="38.25">
      <c r="A204" s="12">
        <v>104010</v>
      </c>
      <c r="B204" s="55"/>
      <c r="C204" s="55">
        <v>1148</v>
      </c>
      <c r="D204" s="13" t="s">
        <v>19</v>
      </c>
      <c r="E204" s="14">
        <v>5</v>
      </c>
      <c r="F204" s="55"/>
      <c r="G204" s="13"/>
      <c r="H204" s="22" t="s">
        <v>253</v>
      </c>
      <c r="I204" s="13"/>
      <c r="J204" s="13"/>
      <c r="K204" s="70"/>
      <c r="L204" s="70"/>
      <c r="M204" s="70"/>
      <c r="N204" s="70"/>
      <c r="O204" s="70"/>
      <c r="P204" s="55"/>
      <c r="Q204" s="71">
        <v>0</v>
      </c>
      <c r="R204" s="71">
        <v>17000</v>
      </c>
      <c r="S204" s="67">
        <f>Q204+R204</f>
        <v>17000</v>
      </c>
      <c r="T204" s="67">
        <v>17000</v>
      </c>
      <c r="U204" s="68">
        <f>T204-S204</f>
        <v>0</v>
      </c>
      <c r="V204" s="22" t="s">
        <v>255</v>
      </c>
      <c r="W204" s="13"/>
      <c r="X204" s="13"/>
      <c r="Y204" s="13"/>
    </row>
    <row r="205" spans="1:25" s="43" customFormat="1" ht="47.25" customHeight="1">
      <c r="A205" s="13"/>
      <c r="B205" s="55"/>
      <c r="C205" s="55"/>
      <c r="D205" s="13"/>
      <c r="E205" s="13"/>
      <c r="F205" s="55"/>
      <c r="G205" s="13"/>
      <c r="H205" s="13"/>
      <c r="I205" s="22" t="s">
        <v>254</v>
      </c>
      <c r="J205" s="10" t="s">
        <v>21</v>
      </c>
      <c r="K205" s="65">
        <v>0</v>
      </c>
      <c r="L205" s="65"/>
      <c r="M205" s="65">
        <f>K205+L205</f>
        <v>0</v>
      </c>
      <c r="N205" s="65">
        <v>0</v>
      </c>
      <c r="O205" s="65">
        <f>N205-M205</f>
        <v>0</v>
      </c>
      <c r="P205" s="55"/>
      <c r="Q205" s="71"/>
      <c r="R205" s="71"/>
      <c r="S205" s="71"/>
      <c r="T205" s="67"/>
      <c r="U205" s="71"/>
      <c r="V205" s="13"/>
      <c r="W205" s="13"/>
      <c r="X205" s="13"/>
      <c r="Y205" s="13"/>
    </row>
    <row r="206" spans="1:25" s="33" customFormat="1" ht="63.75">
      <c r="A206" s="12">
        <v>104010</v>
      </c>
      <c r="B206" s="55"/>
      <c r="C206" s="55">
        <v>1111</v>
      </c>
      <c r="D206" s="13" t="s">
        <v>19</v>
      </c>
      <c r="E206" s="13">
        <v>13</v>
      </c>
      <c r="F206" s="55"/>
      <c r="G206" s="13"/>
      <c r="H206" s="22" t="s">
        <v>260</v>
      </c>
      <c r="I206" s="13"/>
      <c r="J206" s="13"/>
      <c r="K206" s="70"/>
      <c r="L206" s="70"/>
      <c r="M206" s="70"/>
      <c r="N206" s="70"/>
      <c r="O206" s="70"/>
      <c r="P206" s="55"/>
      <c r="Q206" s="71">
        <v>0</v>
      </c>
      <c r="R206" s="71">
        <v>120000</v>
      </c>
      <c r="S206" s="67">
        <f>Q206+R206</f>
        <v>120000</v>
      </c>
      <c r="T206" s="67">
        <v>120000</v>
      </c>
      <c r="U206" s="68">
        <f>T206-S206</f>
        <v>0</v>
      </c>
      <c r="V206" s="22" t="s">
        <v>261</v>
      </c>
      <c r="W206" s="13"/>
      <c r="X206" s="13"/>
      <c r="Y206" s="13"/>
    </row>
    <row r="207" spans="1:25" s="33" customFormat="1" ht="51">
      <c r="A207" s="13"/>
      <c r="B207" s="55"/>
      <c r="C207" s="55"/>
      <c r="D207" s="13"/>
      <c r="E207" s="13"/>
      <c r="F207" s="55"/>
      <c r="G207" s="13"/>
      <c r="H207" s="13"/>
      <c r="I207" s="22" t="s">
        <v>260</v>
      </c>
      <c r="J207" s="10" t="s">
        <v>21</v>
      </c>
      <c r="K207" s="65">
        <v>0</v>
      </c>
      <c r="L207" s="65"/>
      <c r="M207" s="65">
        <f>K207+L207</f>
        <v>0</v>
      </c>
      <c r="N207" s="65">
        <v>0</v>
      </c>
      <c r="O207" s="65">
        <f>N207-M207</f>
        <v>0</v>
      </c>
      <c r="P207" s="55"/>
      <c r="Q207" s="71"/>
      <c r="R207" s="71"/>
      <c r="S207" s="67"/>
      <c r="T207" s="71"/>
      <c r="U207" s="68"/>
      <c r="V207" s="13"/>
      <c r="W207" s="13"/>
      <c r="X207" s="13"/>
      <c r="Y207" s="13"/>
    </row>
    <row r="208" spans="1:25" s="43" customFormat="1">
      <c r="B208" s="57"/>
      <c r="C208" s="57"/>
      <c r="F208" s="57"/>
      <c r="K208" s="63"/>
      <c r="L208" s="63"/>
      <c r="M208" s="63"/>
      <c r="N208" s="63"/>
      <c r="O208" s="63"/>
      <c r="Q208" s="44"/>
      <c r="R208" s="44"/>
      <c r="S208" s="44"/>
      <c r="T208" s="44"/>
      <c r="U208" s="44"/>
      <c r="V208" s="45"/>
    </row>
    <row r="401" spans="1:25" s="43" customFormat="1">
      <c r="B401" s="57"/>
      <c r="C401" s="57"/>
      <c r="F401" s="57"/>
      <c r="K401" s="63"/>
      <c r="L401" s="63"/>
      <c r="M401" s="63"/>
      <c r="N401" s="63"/>
      <c r="O401" s="63"/>
      <c r="Q401" s="44"/>
      <c r="R401" s="44"/>
      <c r="S401" s="44"/>
      <c r="T401" s="44"/>
      <c r="U401" s="44"/>
      <c r="V401" s="45"/>
    </row>
    <row r="402" spans="1:25" s="43" customFormat="1">
      <c r="B402" s="57"/>
      <c r="C402" s="57"/>
      <c r="F402" s="57"/>
      <c r="K402" s="63"/>
      <c r="L402" s="63"/>
      <c r="M402" s="63"/>
      <c r="N402" s="63"/>
      <c r="O402" s="63"/>
      <c r="Q402" s="44"/>
      <c r="R402" s="44"/>
      <c r="S402" s="44"/>
      <c r="T402" s="44"/>
      <c r="U402" s="44"/>
      <c r="V402" s="45"/>
    </row>
    <row r="403" spans="1:25" s="43" customFormat="1">
      <c r="B403" s="57"/>
      <c r="C403" s="57"/>
      <c r="F403" s="57"/>
      <c r="K403" s="63"/>
      <c r="L403" s="63"/>
      <c r="M403" s="63"/>
      <c r="N403" s="63"/>
      <c r="O403" s="63"/>
      <c r="Q403" s="44"/>
      <c r="R403" s="44"/>
      <c r="S403" s="44"/>
      <c r="T403" s="44"/>
      <c r="U403" s="44"/>
      <c r="V403" s="45"/>
    </row>
    <row r="404" spans="1:25" s="43" customFormat="1">
      <c r="B404" s="57"/>
      <c r="C404" s="57"/>
      <c r="F404" s="57"/>
      <c r="K404" s="63"/>
      <c r="L404" s="63"/>
      <c r="M404" s="63"/>
      <c r="N404" s="63"/>
      <c r="O404" s="63"/>
      <c r="Q404" s="44"/>
      <c r="R404" s="44"/>
      <c r="S404" s="44"/>
      <c r="T404" s="44"/>
      <c r="U404" s="44"/>
      <c r="V404" s="45"/>
    </row>
    <row r="405" spans="1:25" s="43" customFormat="1">
      <c r="B405" s="57"/>
      <c r="C405" s="57"/>
      <c r="F405" s="57"/>
      <c r="K405" s="63"/>
      <c r="L405" s="63"/>
      <c r="M405" s="63"/>
      <c r="N405" s="63"/>
      <c r="O405" s="63"/>
      <c r="Q405" s="44"/>
      <c r="R405" s="44"/>
      <c r="S405" s="44"/>
      <c r="T405" s="44"/>
      <c r="U405" s="44"/>
      <c r="V405" s="45"/>
    </row>
    <row r="406" spans="1:25" s="43" customFormat="1">
      <c r="B406" s="57"/>
      <c r="C406" s="57"/>
      <c r="F406" s="57"/>
      <c r="K406" s="63"/>
      <c r="L406" s="63"/>
      <c r="M406" s="63"/>
      <c r="N406" s="63"/>
      <c r="O406" s="63"/>
      <c r="Q406" s="44"/>
      <c r="R406" s="44"/>
      <c r="S406" s="44"/>
      <c r="T406" s="44"/>
      <c r="U406" s="44"/>
      <c r="V406" s="45"/>
    </row>
    <row r="407" spans="1:25" s="43" customFormat="1">
      <c r="B407" s="57"/>
      <c r="C407" s="57"/>
      <c r="F407" s="57"/>
      <c r="K407" s="63"/>
      <c r="L407" s="63"/>
      <c r="M407" s="63"/>
      <c r="N407" s="63"/>
      <c r="O407" s="63"/>
      <c r="Q407" s="44"/>
      <c r="R407" s="44"/>
      <c r="S407" s="44"/>
      <c r="T407" s="44"/>
      <c r="U407" s="44"/>
      <c r="V407" s="45"/>
    </row>
    <row r="408" spans="1:25" s="43" customFormat="1">
      <c r="B408" s="57"/>
      <c r="C408" s="57"/>
      <c r="F408" s="57"/>
      <c r="K408" s="63"/>
      <c r="L408" s="63"/>
      <c r="M408" s="63"/>
      <c r="N408" s="63"/>
      <c r="O408" s="63"/>
      <c r="Q408" s="44"/>
      <c r="R408" s="44"/>
      <c r="S408" s="44"/>
      <c r="T408" s="44"/>
      <c r="U408" s="44"/>
      <c r="V408" s="45"/>
    </row>
    <row r="409" spans="1:25" s="43" customFormat="1">
      <c r="B409" s="57"/>
      <c r="C409" s="57"/>
      <c r="F409" s="57"/>
      <c r="K409" s="63"/>
      <c r="L409" s="63"/>
      <c r="M409" s="63"/>
      <c r="N409" s="63"/>
      <c r="O409" s="63"/>
      <c r="Q409" s="44"/>
      <c r="R409" s="44"/>
      <c r="S409" s="44"/>
      <c r="T409" s="44"/>
      <c r="U409" s="44"/>
      <c r="V409" s="45"/>
    </row>
    <row r="410" spans="1:25" s="43" customFormat="1">
      <c r="B410" s="57"/>
      <c r="C410" s="57"/>
      <c r="F410" s="57"/>
      <c r="K410" s="63"/>
      <c r="L410" s="63"/>
      <c r="M410" s="63"/>
      <c r="N410" s="63"/>
      <c r="O410" s="63"/>
      <c r="Q410" s="44"/>
      <c r="R410" s="44"/>
      <c r="S410" s="44"/>
      <c r="T410" s="44"/>
      <c r="U410" s="44"/>
      <c r="V410" s="45"/>
    </row>
    <row r="411" spans="1:25" s="43" customFormat="1">
      <c r="B411" s="57"/>
      <c r="C411" s="57"/>
      <c r="F411" s="57"/>
      <c r="K411" s="63"/>
      <c r="L411" s="63"/>
      <c r="M411" s="63"/>
      <c r="N411" s="63"/>
      <c r="O411" s="63"/>
      <c r="Q411" s="44"/>
      <c r="R411" s="44"/>
      <c r="S411" s="44"/>
      <c r="T411" s="44"/>
      <c r="U411" s="44"/>
      <c r="V411" s="45"/>
    </row>
    <row r="412" spans="1:25" s="43" customFormat="1">
      <c r="B412" s="57"/>
      <c r="C412" s="57"/>
      <c r="F412" s="57"/>
      <c r="K412" s="63"/>
      <c r="L412" s="63"/>
      <c r="M412" s="63"/>
      <c r="N412" s="63"/>
      <c r="O412" s="63"/>
      <c r="Q412" s="44"/>
      <c r="R412" s="44"/>
      <c r="S412" s="44"/>
      <c r="T412" s="44"/>
      <c r="U412" s="44"/>
      <c r="V412" s="45"/>
    </row>
    <row r="413" spans="1:25" s="43" customFormat="1">
      <c r="B413" s="57"/>
      <c r="C413" s="57"/>
      <c r="F413" s="57"/>
      <c r="K413" s="63"/>
      <c r="L413" s="63"/>
      <c r="M413" s="63"/>
      <c r="N413" s="63"/>
      <c r="O413" s="63"/>
      <c r="Q413" s="44"/>
      <c r="R413" s="44"/>
      <c r="S413" s="44"/>
      <c r="T413" s="44"/>
      <c r="U413" s="44"/>
      <c r="V413" s="45"/>
    </row>
    <row r="414" spans="1:25" s="33" customFormat="1">
      <c r="A414" s="43"/>
      <c r="B414" s="57"/>
      <c r="C414" s="57"/>
      <c r="D414" s="43"/>
      <c r="E414" s="43"/>
      <c r="F414" s="57"/>
      <c r="G414" s="43"/>
      <c r="H414" s="43"/>
      <c r="I414" s="43"/>
      <c r="J414" s="43"/>
      <c r="K414" s="63"/>
      <c r="L414" s="63"/>
      <c r="M414" s="63"/>
      <c r="N414" s="63"/>
      <c r="O414" s="63"/>
      <c r="P414" s="43"/>
      <c r="Q414" s="44"/>
      <c r="R414" s="44"/>
      <c r="S414" s="44"/>
      <c r="T414" s="44"/>
      <c r="U414" s="44"/>
      <c r="V414" s="45"/>
      <c r="W414" s="43"/>
      <c r="X414" s="43"/>
      <c r="Y414" s="43"/>
    </row>
    <row r="415" spans="1:25" s="33" customFormat="1">
      <c r="A415" s="43"/>
      <c r="B415" s="57"/>
      <c r="C415" s="57"/>
      <c r="D415" s="43"/>
      <c r="E415" s="43"/>
      <c r="F415" s="57"/>
      <c r="G415" s="43"/>
      <c r="H415" s="43"/>
      <c r="I415" s="43"/>
      <c r="J415" s="43"/>
      <c r="K415" s="63"/>
      <c r="L415" s="63"/>
      <c r="M415" s="63"/>
      <c r="N415" s="63"/>
      <c r="O415" s="63"/>
      <c r="P415" s="43"/>
      <c r="Q415" s="44"/>
      <c r="R415" s="44"/>
      <c r="S415" s="44"/>
      <c r="T415" s="44"/>
      <c r="U415" s="44"/>
      <c r="V415" s="45"/>
      <c r="W415" s="43"/>
      <c r="X415" s="43"/>
      <c r="Y415" s="43"/>
    </row>
    <row r="416" spans="1:25" s="33" customFormat="1">
      <c r="A416" s="43"/>
      <c r="B416" s="57"/>
      <c r="C416" s="57"/>
      <c r="D416" s="43"/>
      <c r="E416" s="43"/>
      <c r="F416" s="57"/>
      <c r="G416" s="43"/>
      <c r="H416" s="43"/>
      <c r="I416" s="43"/>
      <c r="J416" s="43"/>
      <c r="K416" s="63"/>
      <c r="L416" s="63"/>
      <c r="M416" s="63"/>
      <c r="N416" s="63"/>
      <c r="O416" s="63"/>
      <c r="P416" s="43"/>
      <c r="Q416" s="44"/>
      <c r="R416" s="44"/>
      <c r="S416" s="44"/>
      <c r="T416" s="44"/>
      <c r="U416" s="44"/>
      <c r="V416" s="45"/>
      <c r="W416" s="43"/>
      <c r="X416" s="43"/>
      <c r="Y416" s="43"/>
    </row>
    <row r="417" spans="1:25" s="33" customFormat="1">
      <c r="A417" s="43"/>
      <c r="B417" s="57"/>
      <c r="C417" s="57"/>
      <c r="D417" s="43"/>
      <c r="E417" s="43"/>
      <c r="F417" s="57"/>
      <c r="G417" s="43"/>
      <c r="H417" s="43"/>
      <c r="I417" s="43"/>
      <c r="J417" s="43"/>
      <c r="K417" s="63"/>
      <c r="L417" s="63"/>
      <c r="M417" s="63"/>
      <c r="N417" s="63"/>
      <c r="O417" s="63"/>
      <c r="P417" s="43"/>
      <c r="Q417" s="44"/>
      <c r="R417" s="44"/>
      <c r="S417" s="44"/>
      <c r="T417" s="44"/>
      <c r="U417" s="44"/>
      <c r="V417" s="45"/>
      <c r="W417" s="43"/>
      <c r="X417" s="43"/>
      <c r="Y417" s="43"/>
    </row>
    <row r="418" spans="1:25" s="33" customFormat="1">
      <c r="A418" s="43"/>
      <c r="B418" s="57"/>
      <c r="C418" s="57"/>
      <c r="D418" s="43"/>
      <c r="E418" s="43"/>
      <c r="F418" s="57"/>
      <c r="G418" s="43"/>
      <c r="H418" s="43"/>
      <c r="I418" s="43"/>
      <c r="J418" s="43"/>
      <c r="K418" s="63"/>
      <c r="L418" s="63"/>
      <c r="M418" s="63"/>
      <c r="N418" s="63"/>
      <c r="O418" s="63"/>
      <c r="P418" s="43"/>
      <c r="Q418" s="44"/>
      <c r="R418" s="44"/>
      <c r="S418" s="44"/>
      <c r="T418" s="44"/>
      <c r="U418" s="44"/>
      <c r="V418" s="45"/>
      <c r="W418" s="43"/>
      <c r="X418" s="43"/>
      <c r="Y418" s="43"/>
    </row>
    <row r="419" spans="1:25" s="33" customFormat="1">
      <c r="A419" s="43"/>
      <c r="B419" s="57"/>
      <c r="C419" s="57"/>
      <c r="D419" s="43"/>
      <c r="E419" s="43"/>
      <c r="F419" s="57"/>
      <c r="G419" s="43"/>
      <c r="H419" s="43"/>
      <c r="I419" s="43"/>
      <c r="J419" s="43"/>
      <c r="K419" s="63"/>
      <c r="L419" s="63"/>
      <c r="M419" s="63"/>
      <c r="N419" s="63"/>
      <c r="O419" s="63"/>
      <c r="P419" s="43"/>
      <c r="Q419" s="44"/>
      <c r="R419" s="44"/>
      <c r="S419" s="44"/>
      <c r="T419" s="44"/>
      <c r="U419" s="44"/>
      <c r="V419" s="45"/>
      <c r="W419" s="43"/>
      <c r="X419" s="43"/>
      <c r="Y419" s="43"/>
    </row>
    <row r="420" spans="1:25" s="33" customFormat="1">
      <c r="A420" s="43"/>
      <c r="B420" s="57"/>
      <c r="C420" s="57"/>
      <c r="D420" s="43"/>
      <c r="E420" s="43"/>
      <c r="F420" s="57"/>
      <c r="G420" s="43"/>
      <c r="H420" s="43"/>
      <c r="I420" s="43"/>
      <c r="J420" s="43"/>
      <c r="K420" s="63"/>
      <c r="L420" s="63"/>
      <c r="M420" s="63"/>
      <c r="N420" s="63"/>
      <c r="O420" s="63"/>
      <c r="P420" s="43"/>
      <c r="Q420" s="44"/>
      <c r="R420" s="44"/>
      <c r="S420" s="44"/>
      <c r="T420" s="44"/>
      <c r="U420" s="44"/>
      <c r="V420" s="45"/>
      <c r="W420" s="43"/>
      <c r="X420" s="43"/>
      <c r="Y420" s="43"/>
    </row>
    <row r="421" spans="1:25" s="33" customFormat="1">
      <c r="A421" s="43"/>
      <c r="B421" s="57"/>
      <c r="C421" s="57"/>
      <c r="D421" s="43"/>
      <c r="E421" s="43"/>
      <c r="F421" s="57"/>
      <c r="G421" s="43"/>
      <c r="H421" s="43"/>
      <c r="I421" s="43"/>
      <c r="J421" s="43"/>
      <c r="K421" s="63"/>
      <c r="L421" s="63"/>
      <c r="M421" s="63"/>
      <c r="N421" s="63"/>
      <c r="O421" s="63"/>
      <c r="P421" s="43"/>
      <c r="Q421" s="44"/>
      <c r="R421" s="44"/>
      <c r="S421" s="44"/>
      <c r="T421" s="44"/>
      <c r="U421" s="44"/>
      <c r="V421" s="45"/>
      <c r="W421" s="43"/>
      <c r="X421" s="43"/>
      <c r="Y421" s="43"/>
    </row>
    <row r="422" spans="1:25" s="33" customFormat="1">
      <c r="A422" s="43"/>
      <c r="B422" s="57"/>
      <c r="C422" s="57"/>
      <c r="D422" s="43"/>
      <c r="E422" s="43"/>
      <c r="F422" s="57"/>
      <c r="G422" s="43"/>
      <c r="H422" s="43"/>
      <c r="I422" s="43"/>
      <c r="J422" s="43"/>
      <c r="K422" s="63"/>
      <c r="L422" s="63"/>
      <c r="M422" s="63"/>
      <c r="N422" s="63"/>
      <c r="O422" s="63"/>
      <c r="P422" s="43"/>
      <c r="Q422" s="44"/>
      <c r="R422" s="44"/>
      <c r="S422" s="44"/>
      <c r="T422" s="44"/>
      <c r="U422" s="44"/>
      <c r="V422" s="45"/>
      <c r="W422" s="43"/>
      <c r="X422" s="43"/>
      <c r="Y422" s="43"/>
    </row>
    <row r="423" spans="1:25" s="33" customFormat="1">
      <c r="A423" s="43"/>
      <c r="B423" s="57"/>
      <c r="C423" s="57"/>
      <c r="D423" s="43"/>
      <c r="E423" s="43"/>
      <c r="F423" s="57"/>
      <c r="G423" s="43"/>
      <c r="H423" s="43"/>
      <c r="I423" s="43"/>
      <c r="J423" s="43"/>
      <c r="K423" s="63"/>
      <c r="L423" s="63"/>
      <c r="M423" s="63"/>
      <c r="N423" s="63"/>
      <c r="O423" s="63"/>
      <c r="P423" s="43"/>
      <c r="Q423" s="44"/>
      <c r="R423" s="44"/>
      <c r="S423" s="44"/>
      <c r="T423" s="44"/>
      <c r="U423" s="44"/>
      <c r="V423" s="45"/>
      <c r="W423" s="43"/>
      <c r="X423" s="43"/>
      <c r="Y423" s="43"/>
    </row>
    <row r="424" spans="1:25" s="33" customFormat="1">
      <c r="A424" s="43"/>
      <c r="B424" s="57"/>
      <c r="C424" s="57"/>
      <c r="D424" s="43"/>
      <c r="E424" s="43"/>
      <c r="F424" s="57"/>
      <c r="G424" s="43"/>
      <c r="H424" s="43"/>
      <c r="I424" s="43"/>
      <c r="J424" s="43"/>
      <c r="K424" s="63"/>
      <c r="L424" s="63"/>
      <c r="M424" s="63"/>
      <c r="N424" s="63"/>
      <c r="O424" s="63"/>
      <c r="P424" s="43"/>
      <c r="Q424" s="44"/>
      <c r="R424" s="44"/>
      <c r="S424" s="44"/>
      <c r="T424" s="44"/>
      <c r="U424" s="44"/>
      <c r="V424" s="45"/>
      <c r="W424" s="43"/>
      <c r="X424" s="43"/>
      <c r="Y424" s="43"/>
    </row>
    <row r="425" spans="1:25" s="33" customFormat="1">
      <c r="A425" s="43"/>
      <c r="B425" s="57"/>
      <c r="C425" s="57"/>
      <c r="D425" s="43"/>
      <c r="E425" s="43"/>
      <c r="F425" s="57"/>
      <c r="G425" s="43"/>
      <c r="H425" s="43"/>
      <c r="I425" s="43"/>
      <c r="J425" s="43"/>
      <c r="K425" s="63"/>
      <c r="L425" s="63"/>
      <c r="M425" s="63"/>
      <c r="N425" s="63"/>
      <c r="O425" s="63"/>
      <c r="P425" s="43"/>
      <c r="Q425" s="44"/>
      <c r="R425" s="44"/>
      <c r="S425" s="44"/>
      <c r="T425" s="44"/>
      <c r="U425" s="44"/>
      <c r="V425" s="45"/>
      <c r="W425" s="43"/>
      <c r="X425" s="43"/>
      <c r="Y425" s="43"/>
    </row>
    <row r="426" spans="1:25" s="33" customFormat="1">
      <c r="A426" s="43"/>
      <c r="B426" s="57"/>
      <c r="C426" s="57"/>
      <c r="D426" s="43"/>
      <c r="E426" s="43"/>
      <c r="F426" s="57"/>
      <c r="G426" s="43"/>
      <c r="H426" s="43"/>
      <c r="I426" s="43"/>
      <c r="J426" s="43"/>
      <c r="K426" s="63"/>
      <c r="L426" s="63"/>
      <c r="M426" s="63"/>
      <c r="N426" s="63"/>
      <c r="O426" s="63"/>
      <c r="P426" s="43"/>
      <c r="Q426" s="44"/>
      <c r="R426" s="44"/>
      <c r="S426" s="44"/>
      <c r="T426" s="44"/>
      <c r="U426" s="44"/>
      <c r="V426" s="45"/>
      <c r="W426" s="43"/>
      <c r="X426" s="43"/>
      <c r="Y426" s="43"/>
    </row>
    <row r="427" spans="1:25" s="33" customFormat="1">
      <c r="A427" s="43"/>
      <c r="B427" s="57"/>
      <c r="C427" s="57"/>
      <c r="D427" s="43"/>
      <c r="E427" s="43"/>
      <c r="F427" s="57"/>
      <c r="G427" s="43"/>
      <c r="H427" s="43"/>
      <c r="I427" s="43"/>
      <c r="J427" s="43"/>
      <c r="K427" s="63"/>
      <c r="L427" s="63"/>
      <c r="M427" s="63"/>
      <c r="N427" s="63"/>
      <c r="O427" s="63"/>
      <c r="P427" s="43"/>
      <c r="Q427" s="44"/>
      <c r="R427" s="44"/>
      <c r="S427" s="44"/>
      <c r="T427" s="44"/>
      <c r="U427" s="44"/>
      <c r="V427" s="45"/>
      <c r="W427" s="43"/>
      <c r="X427" s="43"/>
      <c r="Y427" s="43"/>
    </row>
    <row r="428" spans="1:25" s="33" customFormat="1">
      <c r="A428" s="43"/>
      <c r="B428" s="57"/>
      <c r="C428" s="57"/>
      <c r="D428" s="43"/>
      <c r="E428" s="43"/>
      <c r="F428" s="57"/>
      <c r="G428" s="43"/>
      <c r="H428" s="43"/>
      <c r="I428" s="43"/>
      <c r="J428" s="43"/>
      <c r="K428" s="63"/>
      <c r="L428" s="63"/>
      <c r="M428" s="63"/>
      <c r="N428" s="63"/>
      <c r="O428" s="63"/>
      <c r="P428" s="43"/>
      <c r="Q428" s="44"/>
      <c r="R428" s="44"/>
      <c r="S428" s="44"/>
      <c r="T428" s="44"/>
      <c r="U428" s="44"/>
      <c r="V428" s="45"/>
      <c r="W428" s="43"/>
      <c r="X428" s="43"/>
      <c r="Y428" s="43"/>
    </row>
    <row r="429" spans="1:25" s="33" customFormat="1">
      <c r="A429" s="43"/>
      <c r="B429" s="57"/>
      <c r="C429" s="57"/>
      <c r="D429" s="43"/>
      <c r="E429" s="43"/>
      <c r="F429" s="57"/>
      <c r="G429" s="43"/>
      <c r="H429" s="43"/>
      <c r="I429" s="43"/>
      <c r="J429" s="43"/>
      <c r="K429" s="63"/>
      <c r="L429" s="63"/>
      <c r="M429" s="63"/>
      <c r="N429" s="63"/>
      <c r="O429" s="63"/>
      <c r="P429" s="43"/>
      <c r="Q429" s="44"/>
      <c r="R429" s="44"/>
      <c r="S429" s="44"/>
      <c r="T429" s="44"/>
      <c r="U429" s="44"/>
      <c r="V429" s="45"/>
      <c r="W429" s="43"/>
      <c r="X429" s="43"/>
      <c r="Y429" s="43"/>
    </row>
    <row r="430" spans="1:25" s="33" customFormat="1">
      <c r="A430" s="43"/>
      <c r="B430" s="57"/>
      <c r="C430" s="57"/>
      <c r="D430" s="43"/>
      <c r="E430" s="43"/>
      <c r="F430" s="57"/>
      <c r="G430" s="43"/>
      <c r="H430" s="43"/>
      <c r="I430" s="43"/>
      <c r="J430" s="43"/>
      <c r="K430" s="63"/>
      <c r="L430" s="63"/>
      <c r="M430" s="63"/>
      <c r="N430" s="63"/>
      <c r="O430" s="63"/>
      <c r="P430" s="43"/>
      <c r="Q430" s="44"/>
      <c r="R430" s="44"/>
      <c r="S430" s="44"/>
      <c r="T430" s="44"/>
      <c r="U430" s="44"/>
      <c r="V430" s="45"/>
      <c r="W430" s="43"/>
      <c r="X430" s="43"/>
      <c r="Y430" s="43"/>
    </row>
    <row r="431" spans="1:25" s="33" customFormat="1">
      <c r="A431" s="39"/>
      <c r="B431" s="56"/>
      <c r="C431" s="56"/>
      <c r="D431" s="39"/>
      <c r="E431" s="40"/>
      <c r="F431" s="56"/>
      <c r="G431" s="39"/>
      <c r="H431" s="39"/>
      <c r="I431" s="39"/>
      <c r="J431" s="39"/>
      <c r="K431" s="62"/>
      <c r="L431" s="62"/>
      <c r="M431" s="62"/>
      <c r="N431" s="62"/>
      <c r="O431" s="62"/>
      <c r="P431" s="39"/>
      <c r="Q431" s="41"/>
      <c r="R431" s="41"/>
      <c r="S431" s="41"/>
      <c r="T431" s="41"/>
      <c r="U431" s="41"/>
      <c r="V431" s="42"/>
      <c r="W431" s="39"/>
      <c r="X431" s="39"/>
      <c r="Y431" s="39"/>
    </row>
    <row r="432" spans="1:25" s="33" customFormat="1">
      <c r="A432" s="39"/>
      <c r="B432" s="56"/>
      <c r="C432" s="56"/>
      <c r="D432" s="39"/>
      <c r="E432" s="40"/>
      <c r="F432" s="56"/>
      <c r="G432" s="39"/>
      <c r="H432" s="39"/>
      <c r="I432" s="39"/>
      <c r="J432" s="39"/>
      <c r="K432" s="62"/>
      <c r="L432" s="62"/>
      <c r="M432" s="62"/>
      <c r="N432" s="62"/>
      <c r="O432" s="62"/>
      <c r="P432" s="39"/>
      <c r="Q432" s="41"/>
      <c r="R432" s="41"/>
      <c r="S432" s="41"/>
      <c r="T432" s="41"/>
      <c r="U432" s="41"/>
      <c r="V432" s="42"/>
      <c r="W432" s="39"/>
      <c r="X432" s="39"/>
      <c r="Y432" s="39"/>
    </row>
    <row r="433" spans="1:25" s="33" customFormat="1">
      <c r="A433" s="39"/>
      <c r="B433" s="56"/>
      <c r="C433" s="56"/>
      <c r="D433" s="39"/>
      <c r="E433" s="40"/>
      <c r="F433" s="56"/>
      <c r="G433" s="39"/>
      <c r="H433" s="39"/>
      <c r="I433" s="39"/>
      <c r="J433" s="39"/>
      <c r="K433" s="62"/>
      <c r="L433" s="62"/>
      <c r="M433" s="62"/>
      <c r="N433" s="62"/>
      <c r="O433" s="62"/>
      <c r="P433" s="39"/>
      <c r="Q433" s="41"/>
      <c r="R433" s="41"/>
      <c r="S433" s="41"/>
      <c r="T433" s="41"/>
      <c r="U433" s="41"/>
      <c r="V433" s="42"/>
      <c r="W433" s="39"/>
      <c r="X433" s="39"/>
      <c r="Y433" s="39"/>
    </row>
    <row r="434" spans="1:25" s="33" customFormat="1">
      <c r="A434" s="39"/>
      <c r="B434" s="56"/>
      <c r="C434" s="56"/>
      <c r="D434" s="39"/>
      <c r="E434" s="40"/>
      <c r="F434" s="56"/>
      <c r="G434" s="39"/>
      <c r="H434" s="39"/>
      <c r="I434" s="39"/>
      <c r="J434" s="39"/>
      <c r="K434" s="62"/>
      <c r="L434" s="62"/>
      <c r="M434" s="62"/>
      <c r="N434" s="62"/>
      <c r="O434" s="62"/>
      <c r="P434" s="39"/>
      <c r="Q434" s="41"/>
      <c r="R434" s="41"/>
      <c r="S434" s="41"/>
      <c r="T434" s="41"/>
      <c r="U434" s="41"/>
      <c r="V434" s="42"/>
      <c r="W434" s="39"/>
      <c r="X434" s="39"/>
      <c r="Y434" s="39"/>
    </row>
    <row r="435" spans="1:25" s="33" customFormat="1">
      <c r="A435" s="39"/>
      <c r="B435" s="56"/>
      <c r="C435" s="56"/>
      <c r="D435" s="39"/>
      <c r="E435" s="40"/>
      <c r="F435" s="56"/>
      <c r="G435" s="39"/>
      <c r="H435" s="39"/>
      <c r="I435" s="39"/>
      <c r="J435" s="39"/>
      <c r="K435" s="62"/>
      <c r="L435" s="62"/>
      <c r="M435" s="62"/>
      <c r="N435" s="62"/>
      <c r="O435" s="62"/>
      <c r="P435" s="39"/>
      <c r="Q435" s="41"/>
      <c r="R435" s="41"/>
      <c r="S435" s="41"/>
      <c r="T435" s="41"/>
      <c r="U435" s="41"/>
      <c r="V435" s="42"/>
      <c r="W435" s="39"/>
      <c r="X435" s="39"/>
      <c r="Y435" s="39"/>
    </row>
    <row r="436" spans="1:25" s="33" customFormat="1">
      <c r="A436" s="39"/>
      <c r="B436" s="56"/>
      <c r="C436" s="56"/>
      <c r="D436" s="39"/>
      <c r="E436" s="40"/>
      <c r="F436" s="56"/>
      <c r="G436" s="39"/>
      <c r="H436" s="39"/>
      <c r="I436" s="39"/>
      <c r="J436" s="39"/>
      <c r="K436" s="62"/>
      <c r="L436" s="62"/>
      <c r="M436" s="62"/>
      <c r="N436" s="62"/>
      <c r="O436" s="62"/>
      <c r="P436" s="39"/>
      <c r="Q436" s="41"/>
      <c r="R436" s="41"/>
      <c r="S436" s="41"/>
      <c r="T436" s="41"/>
      <c r="U436" s="41"/>
      <c r="V436" s="42"/>
      <c r="W436" s="39"/>
      <c r="X436" s="39"/>
      <c r="Y436" s="39"/>
    </row>
    <row r="437" spans="1:25" s="33" customFormat="1">
      <c r="A437" s="39"/>
      <c r="B437" s="56"/>
      <c r="C437" s="56"/>
      <c r="D437" s="39"/>
      <c r="E437" s="40"/>
      <c r="F437" s="56"/>
      <c r="G437" s="39"/>
      <c r="H437" s="39"/>
      <c r="I437" s="39"/>
      <c r="J437" s="39"/>
      <c r="K437" s="62"/>
      <c r="L437" s="62"/>
      <c r="M437" s="62"/>
      <c r="N437" s="62"/>
      <c r="O437" s="62"/>
      <c r="P437" s="39"/>
      <c r="Q437" s="41"/>
      <c r="R437" s="41"/>
      <c r="S437" s="41"/>
      <c r="T437" s="41"/>
      <c r="U437" s="41"/>
      <c r="V437" s="42"/>
      <c r="W437" s="39"/>
      <c r="X437" s="39"/>
      <c r="Y437" s="39"/>
    </row>
    <row r="438" spans="1:25" s="33" customFormat="1">
      <c r="A438" s="39"/>
      <c r="B438" s="56"/>
      <c r="C438" s="56"/>
      <c r="D438" s="39"/>
      <c r="E438" s="40"/>
      <c r="F438" s="56"/>
      <c r="G438" s="39"/>
      <c r="H438" s="39"/>
      <c r="I438" s="39"/>
      <c r="J438" s="39"/>
      <c r="K438" s="62"/>
      <c r="L438" s="62"/>
      <c r="M438" s="62"/>
      <c r="N438" s="62"/>
      <c r="O438" s="62"/>
      <c r="P438" s="39"/>
      <c r="Q438" s="41"/>
      <c r="R438" s="41"/>
      <c r="S438" s="41"/>
      <c r="T438" s="41"/>
      <c r="U438" s="41"/>
      <c r="V438" s="42"/>
      <c r="W438" s="39"/>
      <c r="X438" s="39"/>
      <c r="Y438" s="39"/>
    </row>
    <row r="439" spans="1:25" s="33" customFormat="1">
      <c r="A439" s="39"/>
      <c r="B439" s="56"/>
      <c r="C439" s="56"/>
      <c r="D439" s="39"/>
      <c r="E439" s="40"/>
      <c r="F439" s="56"/>
      <c r="G439" s="39"/>
      <c r="H439" s="39"/>
      <c r="I439" s="39"/>
      <c r="J439" s="39"/>
      <c r="K439" s="62"/>
      <c r="L439" s="62"/>
      <c r="M439" s="62"/>
      <c r="N439" s="62"/>
      <c r="O439" s="62"/>
      <c r="P439" s="39"/>
      <c r="Q439" s="41"/>
      <c r="R439" s="41"/>
      <c r="S439" s="41"/>
      <c r="T439" s="41"/>
      <c r="U439" s="41"/>
      <c r="V439" s="42"/>
      <c r="W439" s="39"/>
      <c r="X439" s="39"/>
      <c r="Y439" s="39"/>
    </row>
  </sheetData>
  <mergeCells count="12">
    <mergeCell ref="A1:A2"/>
    <mergeCell ref="B1:B2"/>
    <mergeCell ref="Q1:V1"/>
    <mergeCell ref="J1:J2"/>
    <mergeCell ref="W1:Y1"/>
    <mergeCell ref="C1:E1"/>
    <mergeCell ref="D2:E2"/>
    <mergeCell ref="F1:F2"/>
    <mergeCell ref="G1:G2"/>
    <mergeCell ref="H1:H2"/>
    <mergeCell ref="I1:I2"/>
    <mergeCell ref="K1:P1"/>
  </mergeCells>
  <phoneticPr fontId="3" type="noConversion"/>
  <dataValidations count="27">
    <dataValidation type="custom" allowBlank="1" showInputMessage="1" showErrorMessage="1" sqref="R132">
      <formula1>IF(OR($O75="",ISBLANK($O75),$O75="ù³Ý³Ï³Ï³Ý", $O75="ß³Ñ³éáõÝ»ñÇ ù³Ý³ÏÁ", $O75="³ÏïÇíÇ Í³é³ÛáõÃÛ³Ý Ï³ÝË³ï»ëíáÕ Å³ÙÏ»ïÁ", $O75="í³ñÏ ëï³óáÕ ³ÝÓ³Ýó ù³Ý³ÏÁ",$O75="í³ñÏ ëï³óáÕ Ï³½Ù³Ï»ñåáõÃÛáõÝÝ»ñÇ ù³Ý³ÏÁ"),ISNUMBER(R132),TRUE)</formula1>
    </dataValidation>
    <dataValidation type="custom" allowBlank="1" showInputMessage="1" showErrorMessage="1" sqref="P142 P166 P168 R174 R184">
      <formula1>IF(OR($O143="",ISBLANK($O143),$O143="ù³Ý³Ï³Ï³Ý", $O143="ß³Ñ³éáõÝ»ñÇ ù³Ý³ÏÁ", $O143="³ÏïÇíÇ Í³é³ÛáõÃÛ³Ý Ï³ÝË³ï»ëíáÕ Å³ÙÏ»ïÁ", $O143="í³ñÏ ëï³óáÕ ³ÝÓ³Ýó ù³Ý³ÏÁ",$O143="í³ñÏ ëï³óáÕ Ï³½Ù³Ï»ñåáõÃÛáõÝÝ»ñÇ ù³Ý³ÏÁ"),ISNUMBER(P142),TRUE)</formula1>
    </dataValidation>
    <dataValidation type="custom" allowBlank="1" showInputMessage="1" showErrorMessage="1" sqref="N8">
      <formula1>IF(OR($O6="",ISBLANK($O6),$O6="ù³Ý³Ï³Ï³Ý", $O6="ß³Ñ³éáõÝ»ñÇ ù³Ý³ÏÁ", $O6="³ÏïÇíÇ Í³é³ÛáõÃÛ³Ý Ï³ÝË³ï»ëíáÕ Å³ÙÏ»ïÁ", $O6="í³ñÏ ëï³óáÕ ³ÝÓ³Ýó ù³Ý³ÏÁ",$O6="í³ñÏ ëï³óáÕ Ï³½Ù³Ï»ñåáõÃÛáõÝÝ»ñÇ ù³Ý³ÏÁ"),ISNUMBER(N8),TRUE)</formula1>
    </dataValidation>
    <dataValidation type="custom" allowBlank="1" showInputMessage="1" showErrorMessage="1" sqref="N4:N7 O4:O24 L4:M24 N9:N24 R4:R33 R37 R39:R43 R47:R49 R51:R98 R101:R105 R108:R112 R124:R131 R139:R149 O150:O151 M150:M151 R152:R156 R160:R161 V165 R163:R166 R170:R173 R176:R183 R158 M194:M195 R190 R188 L25:O149 R192 R122 O194:O195 L152:O193 O201 L197:O197 L199:O199 L203:O203 L205:O205 L207:O207">
      <formula1>IF(OR($O4="",ISBLANK($O4),$O4="ù³Ý³Ï³Ï³Ý", $O4="ß³Ñ³éáõÝ»ñÇ ù³Ý³ÏÁ", $O4="³ÏïÇíÇ Í³é³ÛáõÃÛ³Ý Ï³ÝË³ï»ëíáÕ Å³ÙÏ»ïÁ", $O4="í³ñÏ ëï³óáÕ ³ÝÓ³Ýó ù³Ý³ÏÁ",$O4="í³ñÏ ëï³óáÕ Ï³½Ù³Ï»ñåáõÃÛáõÝÝ»ñÇ ù³Ý³ÏÁ"),ISNUMBER(L4),TRUE)</formula1>
    </dataValidation>
    <dataValidation type="custom" allowBlank="1" showInputMessage="1" showErrorMessage="1" sqref="K4:K149 K152:K193 K197 K199 K203 K205 K207">
      <formula1>IF(OR($O4="",ISBLANK($O4),$O4="ù³Ý³Ï³Ï³Ý", $O4="ß³Ñ³éáõÝ»ñÇ ù³Ý³ÏÁ", $O4="³ÏïÇíÇ Í³é³ÛáõÃÛ³Ý Ï³ÝË³ï»ëíáÕ Å³ÙÏ»ïÁ", $O4="³ÏïÇíÇ ï³ñÇùÁ"),ISNUMBER(K4),TRUE)</formula1>
    </dataValidation>
    <dataValidation type="list" allowBlank="1" showInputMessage="1" showErrorMessage="1" sqref="J431:J439 J151">
      <formula1>#REF!</formula1>
    </dataValidation>
    <dataValidation type="list" allowBlank="1" showInputMessage="1" showErrorMessage="1" sqref="B431:B439 B4:B193">
      <formula1>#REF!</formula1>
    </dataValidation>
    <dataValidation type="whole" allowBlank="1" showInputMessage="1" showErrorMessage="1" sqref="C431:C439 C4:C193">
      <formula1>1000</formula1>
      <formula2>9999</formula2>
    </dataValidation>
    <dataValidation type="list" allowBlank="1" showInputMessage="1" showErrorMessage="1" sqref="D431:D439 D4:D193">
      <formula1>#REF!</formula1>
    </dataValidation>
    <dataValidation type="whole" allowBlank="1" showInputMessage="1" showErrorMessage="1" sqref="E431:E439 E202 E204 E198 E4:E193">
      <formula1>1</formula1>
      <formula2>999</formula2>
    </dataValidation>
    <dataValidation type="list" allowBlank="1" showInputMessage="1" showErrorMessage="1" sqref="G431:G439 F99:F100 G4:G193">
      <formula1>#REF!</formula1>
    </dataValidation>
    <dataValidation type="custom" allowBlank="1" showInputMessage="1" showErrorMessage="1" sqref="P49">
      <formula1>IF(OR($O192="",ISBLANK($O192),$O192="ù³Ý³Ï³Ï³Ý", $O192="ß³Ñ³éáõÝ»ñÇ ù³Ý³ÏÁ", $O192="³ÏïÇíÇ Í³é³ÛáõÃÛ³Ý Ï³ÝË³ï»ëíáÕ Å³ÙÏ»ïÁ", $O192="í³ñÏ ëï³óáÕ ³ÝÓ³Ýó ù³Ý³ÏÁ",$O192="í³ñÏ ëï³óáÕ Ï³½Ù³Ï»ñåáõÃÛáõÝÝ»ñÇ ù³Ý³ÏÁ"),ISNUMBER(P49),TRUE)</formula1>
    </dataValidation>
    <dataValidation type="custom" allowBlank="1" showInputMessage="1" showErrorMessage="1" sqref="R157">
      <formula1>IF(OR($O170="",ISBLANK($O170),$O170="ù³Ý³Ï³Ï³Ý", $O170="ß³Ñ³éáõÝ»ñÇ ù³Ý³ÏÁ", $O170="³ÏïÇíÇ Í³é³ÛáõÃÛ³Ý Ï³ÝË³ï»ëíáÕ Å³ÙÏ»ïÁ", $O170="í³ñÏ ëï³óáÕ ³ÝÓ³Ýó ù³Ý³ÏÁ",$O170="í³ñÏ ëï³óáÕ Ï³½Ù³Ï»ñåáõÃÛáõÝÝ»ñÇ ù³Ý³ÏÁ"),ISNUMBER(R157),TRUE)</formula1>
    </dataValidation>
    <dataValidation type="custom" allowBlank="1" showInputMessage="1" showErrorMessage="1" sqref="R159">
      <formula1>IF(OR($O171="",ISBLANK($O171),$O171="ù³Ý³Ï³Ï³Ý", $O171="ß³Ñ³éáõÝ»ñÇ ù³Ý³ÏÁ", $O171="³ÏïÇíÇ Í³é³ÛáõÃÛ³Ý Ï³ÝË³ï»ëíáÕ Å³ÙÏ»ïÁ", $O171="í³ñÏ ëï³óáÕ ³ÝÓ³Ýó ù³Ý³ÏÁ",$O171="í³ñÏ ëï³óáÕ Ï³½Ù³Ï»ñåáõÃÛáõÝÝ»ñÇ ù³Ý³ÏÁ"),ISNUMBER(R159),TRUE)</formula1>
    </dataValidation>
    <dataValidation type="custom" allowBlank="1" showInputMessage="1" showErrorMessage="1" sqref="R113 R193 R191 R189">
      <formula1>IF(OR(#REF!="",ISBLANK(#REF!),#REF!="ù³Ý³Ï³Ï³Ý",#REF!= "ß³Ñ³éáõÝ»ñÇ ù³Ý³ÏÁ",#REF!= "³ÏïÇíÇ Í³é³ÛáõÃÛ³Ý Ï³ÝË³ï»ëíáÕ Å³ÙÏ»ïÁ",#REF!= "í³ñÏ ëï³óáÕ ³ÝÓ³Ýó ù³Ý³ÏÁ",#REF!="í³ñÏ ëï³óáÕ Ï³½Ù³Ï»ñåáõÃÛáõÝÝ»ñÇ ù³Ý³ÏÁ"),ISNUMBER(R113),TRUE)</formula1>
    </dataValidation>
    <dataValidation type="decimal" allowBlank="1" showInputMessage="1" showErrorMessage="1" sqref="S206:S207 U4:U150 T4:T64 T66:T149 S4:S151 U206:U207 S204 S200:S202 U196:U204 S196:S197 U174:U194 T174:T193 S176:S194 S174 S152:U173 R167:R169 Q162:R162 R106:R107 Q50:R50 Q47:Q49 Q34:R36 W35 Q4:Q33 Q37:Q40 Q42:Q44 R99:R100 R175:S175 Q51:Q150 Q163:Q193 R185:R187 Q152:Q161">
      <formula1>0</formula1>
      <formula2>9999999999</formula2>
    </dataValidation>
    <dataValidation type="list" allowBlank="1" showInputMessage="1" showErrorMessage="1" sqref="I152 J207 J205 J201 J203 J199 J197 J195 J4:J150 J152:J193">
      <formula1>#REF!</formula1>
    </dataValidation>
    <dataValidation type="custom" allowBlank="1" showInputMessage="1" showErrorMessage="1" sqref="R114">
      <formula1>IF(OR(#REF!="",ISBLANK(#REF!),#REF!="ù³Ý³Ï³Ï³Ý",#REF!= "ß³Ñ³éáõÝ»ñÇ ù³Ý³ÏÁ",#REF!= "³ÏïÇíÇ Í³é³ÛáõÃÛ³Ý Ï³ÝË³ï»ëíáÕ Å³ÙÏ»ïÁ",#REF!= "í³ñÏ ëï³óáÕ ³ÝÓ³Ýó ù³Ý³ÏÁ",#REF!="í³ñÏ ëï³óáÕ Ï³½Ù³Ï»ñåáõÃÛáõÝÝ»ñÇ ù³Ý³ÏÁ"),ISNUMBER(R114),TRUE)</formula1>
    </dataValidation>
    <dataValidation type="custom" allowBlank="1" showInputMessage="1" showErrorMessage="1" sqref="R38 P165">
      <formula1>IF(OR(#REF!="",ISBLANK(#REF!),#REF!="ù³Ý³Ï³Ï³Ý",#REF!= "ß³Ñ³éáõÝ»ñÇ ù³Ý³ÏÁ",#REF!= "³ÏïÇíÇ Í³é³ÛáõÃÛ³Ý Ï³ÝË³ï»ëíáÕ Å³ÙÏ»ïÁ",#REF!= "í³ñÏ ëï³óáÕ ³ÝÓ³Ýó ù³Ý³ÏÁ",#REF!="í³ñÏ ëï³óáÕ Ï³½Ù³Ï»ñåáõÃÛáõÝÝ»ñÇ ù³Ý³ÏÁ"),ISNUMBER(P38),TRUE)</formula1>
    </dataValidation>
    <dataValidation type="custom" allowBlank="1" showInputMessage="1" showErrorMessage="1" sqref="R133:R138">
      <formula1>IF(OR(#REF!="",ISBLANK(#REF!),#REF!="ù³Ý³Ï³Ï³Ý",#REF!= "ß³Ñ³éáõÝ»ñÇ ù³Ý³ÏÁ",#REF!= "³ÏïÇíÇ Í³é³ÛáõÃÛ³Ý Ï³ÝË³ï»ëíáÕ Å³ÙÏ»ïÁ",#REF!= "í³ñÏ ëï³óáÕ ³ÝÓ³Ýó ù³Ý³ÏÁ",#REF!="í³ñÏ ëï³óáÕ Ï³½Ù³Ï»ñåáõÃÛáõÝÝ»ñÇ ù³Ý³ÏÁ"),ISNUMBER(R133),TRUE)</formula1>
    </dataValidation>
    <dataValidation type="custom" allowBlank="1" showInputMessage="1" showErrorMessage="1" sqref="R123">
      <formula1>IF(OR(#REF!="",ISBLANK(#REF!),#REF!="ù³Ý³Ï³Ï³Ý",#REF!= "ß³Ñ³éáõÝ»ñÇ ù³Ý³ÏÁ",#REF!= "³ÏïÇíÇ Í³é³ÛáõÃÛ³Ý Ï³ÝË³ï»ëíáÕ Å³ÙÏ»ïÁ",#REF!= "í³ñÏ ëï³óáÕ ³ÝÓ³Ýó ù³Ý³ÏÁ",#REF!="í³ñÏ ëï³óáÕ Ï³½Ù³Ï»ñåáõÃÛáõÝÝ»ñÇ ù³Ý³ÏÁ"),ISNUMBER(R123),TRUE)</formula1>
    </dataValidation>
    <dataValidation type="custom" allowBlank="1" showInputMessage="1" showErrorMessage="1" sqref="P95">
      <formula1>IF(OR(#REF!="",ISBLANK(#REF!),#REF!="ù³Ý³Ï³Ï³Ý",#REF!= "ß³Ñ³éáõÝ»ñÇ ù³Ý³ÏÁ",#REF!= "³ÏïÇíÇ Í³é³ÛáõÃÛ³Ý Ï³ÝË³ï»ëíáÕ Å³ÙÏ»ïÁ",#REF!= "í³ñÏ ëï³óáÕ ³ÝÓ³Ýó ù³Ý³ÏÁ",#REF!="í³ñÏ ëï³óáÕ Ï³½Ù³Ï»ñåáõÃÛáõÝÝ»ñÇ ù³Ý³ÏÁ"),ISNUMBER(P95),TRUE)</formula1>
    </dataValidation>
    <dataValidation type="decimal" allowBlank="1" showInputMessage="1" showErrorMessage="1" sqref="R1:R3">
      <formula1>-10000000000000000</formula1>
      <formula2>99999999999999</formula2>
    </dataValidation>
    <dataValidation type="custom" allowBlank="1" showInputMessage="1" showErrorMessage="1" sqref="R115">
      <formula1>IF(OR(#REF!="",ISBLANK(#REF!),#REF!="ù³Ý³Ï³Ï³Ý",#REF!= "ß³Ñ³éáõÝ»ñÇ ù³Ý³ÏÁ",#REF!= "³ÏïÇíÇ Í³é³ÛáõÃÛ³Ý Ï³ÝË³ï»ëíáÕ Å³ÙÏ»ïÁ",#REF!= "í³ñÏ ëï³óáÕ ³ÝÓ³Ýó ù³Ý³ÏÁ",#REF!="í³ñÏ ëï³óáÕ Ï³½Ù³Ï»ñåáõÃÛáõÝÝ»ñÇ ù³Ý³ÏÁ"),ISNUMBER(R115),TRUE)</formula1>
    </dataValidation>
    <dataValidation type="custom" allowBlank="1" showInputMessage="1" showErrorMessage="1" sqref="R116:R117">
      <formula1>IF(OR(#REF!="",ISBLANK(#REF!),#REF!="ù³Ý³Ï³Ï³Ý",#REF!= "ß³Ñ³éáõÝ»ñÇ ù³Ý³ÏÁ",#REF!= "³ÏïÇíÇ Í³é³ÛáõÃÛ³Ý Ï³ÝË³ï»ëíáÕ Å³ÙÏ»ïÁ",#REF!= "í³ñÏ ëï³óáÕ ³ÝÓ³Ýó ù³Ý³ÏÁ",#REF!="í³ñÏ ëï³óáÕ Ï³½Ù³Ï»ñåáõÃÛáõÝÝ»ñÇ ù³Ý³ÏÁ"),ISNUMBER(R116),TRUE)</formula1>
    </dataValidation>
    <dataValidation type="custom" allowBlank="1" showInputMessage="1" showErrorMessage="1" sqref="R118:R120">
      <formula1>IF(OR(#REF!="",ISBLANK(#REF!),#REF!="ù³Ý³Ï³Ï³Ý",#REF!= "ß³Ñ³éáõÝ»ñÇ ù³Ý³ÏÁ",#REF!= "³ÏïÇíÇ Í³é³ÛáõÃÛ³Ý Ï³ÝË³ï»ëíáÕ Å³ÙÏ»ïÁ",#REF!= "í³ñÏ ëï³óáÕ ³ÝÓ³Ýó ù³Ý³ÏÁ",#REF!="í³ñÏ ëï³óáÕ Ï³½Ù³Ï»ñåáõÃÛáõÝÝ»ñÇ ù³Ý³ÏÁ"),ISNUMBER(R118),TRUE)</formula1>
    </dataValidation>
    <dataValidation type="custom" allowBlank="1" showInputMessage="1" showErrorMessage="1" sqref="R121">
      <formula1>IF(OR(#REF!="",ISBLANK(#REF!),#REF!="ù³Ý³Ï³Ï³Ý",#REF!= "ß³Ñ³éáõÝ»ñÇ ù³Ý³ÏÁ",#REF!= "³ÏïÇíÇ Í³é³ÛáõÃÛ³Ý Ï³ÝË³ï»ëíáÕ Å³ÙÏ»ïÁ",#REF!= "í³ñÏ ëï³óáÕ ³ÝÓ³Ýó ù³Ý³ÏÁ",#REF!="í³ñÏ ëï³óáÕ Ï³½Ù³Ï»ñåáõÃÛáõÝÝ»ñÇ ù³Ý³ÏÁ"),ISNUMBER(R121),TRUE)</formula1>
    </dataValidation>
  </dataValidations>
  <pageMargins left="0.22" right="0.19" top="0.25" bottom="0.35" header="0.17" footer="0.16"/>
  <pageSetup paperSize="9" scale="73" firstPageNumber="2107" orientation="landscape" useFirstPageNumber="1" r:id="rId1"/>
  <headerFooter alignWithMargins="0">
    <oddFooter>&amp;L&amp;"GHEA Grapalat,Regular"&amp;8Հայաստանի Հանրապետության ֆինանսների նախարարություն&amp;R&amp;"GHEA Grapalat,Regular"&amp;9&amp;F &amp;P էջ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Sheet1</vt:lpstr>
      <vt:lpstr>2015</vt:lpstr>
      <vt:lpstr>'2015'!Print_Area</vt:lpstr>
      <vt:lpstr>'2015'!Print_Titles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Lilit</dc:creator>
  <cp:lastModifiedBy>Kristina Gevorgyan</cp:lastModifiedBy>
  <cp:lastPrinted>2016-04-19T10:55:34Z</cp:lastPrinted>
  <dcterms:created xsi:type="dcterms:W3CDTF">2007-06-08T11:55:52Z</dcterms:created>
  <dcterms:modified xsi:type="dcterms:W3CDTF">2016-06-23T06:47:35Z</dcterms:modified>
</cp:coreProperties>
</file>