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7400" windowHeight="9210" activeTab="1"/>
  </bookViews>
  <sheets>
    <sheet name="Sheet2 (2)" sheetId="6" r:id="rId1"/>
    <sheet name="Sheet2" sheetId="3" r:id="rId2"/>
  </sheets>
  <definedNames>
    <definedName name="_xlnm.Print_Area" localSheetId="0">'Sheet2 (2)'!$A$1:$M$28</definedName>
    <definedName name="_xlnm.Print_Titles" localSheetId="1">Sheet2!$A:$J,Sheet2!$1:$3</definedName>
  </definedNames>
  <calcPr calcId="145621" fullCalcOnLoad="1"/>
</workbook>
</file>

<file path=xl/calcChain.xml><?xml version="1.0" encoding="utf-8"?>
<calcChain xmlns="http://schemas.openxmlformats.org/spreadsheetml/2006/main">
  <c r="S146" i="3" l="1"/>
  <c r="U146" i="3" s="1"/>
  <c r="S147" i="3"/>
  <c r="U147" i="3"/>
  <c r="S148" i="3"/>
  <c r="U148" i="3" s="1"/>
  <c r="S149" i="3"/>
  <c r="U149" i="3" s="1"/>
  <c r="S150" i="3"/>
  <c r="U150" i="3" s="1"/>
  <c r="S151" i="3"/>
  <c r="U151" i="3"/>
  <c r="S152" i="3"/>
  <c r="U152" i="3" s="1"/>
  <c r="O151" i="3"/>
  <c r="S93" i="3"/>
  <c r="U93" i="3" s="1"/>
  <c r="S145" i="3"/>
  <c r="U145" i="3" s="1"/>
  <c r="S144" i="3"/>
  <c r="U144" i="3"/>
  <c r="S143" i="3"/>
  <c r="U143" i="3" s="1"/>
  <c r="S142" i="3"/>
  <c r="U142" i="3" s="1"/>
  <c r="S141" i="3"/>
  <c r="U141" i="3" s="1"/>
  <c r="S140" i="3"/>
  <c r="U140" i="3"/>
  <c r="S139" i="3"/>
  <c r="U139" i="3" s="1"/>
  <c r="S138" i="3"/>
  <c r="U138" i="3"/>
  <c r="S137" i="3"/>
  <c r="U137" i="3" s="1"/>
  <c r="S136" i="3"/>
  <c r="U136" i="3"/>
  <c r="S135" i="3"/>
  <c r="U135" i="3" s="1"/>
  <c r="S134" i="3"/>
  <c r="U134" i="3" s="1"/>
  <c r="S133" i="3"/>
  <c r="U133" i="3" s="1"/>
  <c r="S132" i="3"/>
  <c r="U132" i="3"/>
  <c r="S131" i="3"/>
  <c r="U131" i="3" s="1"/>
  <c r="S130" i="3"/>
  <c r="U130" i="3"/>
  <c r="S129" i="3"/>
  <c r="U129" i="3" s="1"/>
  <c r="S128" i="3"/>
  <c r="U128" i="3"/>
  <c r="S127" i="3"/>
  <c r="U127" i="3" s="1"/>
  <c r="S126" i="3"/>
  <c r="U126" i="3" s="1"/>
  <c r="S125" i="3"/>
  <c r="U125" i="3" s="1"/>
  <c r="S124" i="3"/>
  <c r="U124" i="3"/>
  <c r="S123" i="3"/>
  <c r="U123" i="3" s="1"/>
  <c r="S122" i="3"/>
  <c r="U122" i="3"/>
  <c r="S121" i="3"/>
  <c r="U121" i="3" s="1"/>
  <c r="S120" i="3"/>
  <c r="U120" i="3"/>
  <c r="S119" i="3"/>
  <c r="U119" i="3" s="1"/>
  <c r="S118" i="3"/>
  <c r="U118" i="3" s="1"/>
  <c r="S117" i="3"/>
  <c r="U117" i="3" s="1"/>
  <c r="S116" i="3"/>
  <c r="U116" i="3"/>
  <c r="S115" i="3"/>
  <c r="U115" i="3" s="1"/>
  <c r="S114" i="3"/>
  <c r="U114" i="3"/>
  <c r="S113" i="3"/>
  <c r="U113" i="3" s="1"/>
  <c r="S112" i="3"/>
  <c r="U112" i="3"/>
  <c r="S111" i="3"/>
  <c r="U111" i="3" s="1"/>
  <c r="S110" i="3"/>
  <c r="U110" i="3" s="1"/>
  <c r="S109" i="3"/>
  <c r="U109" i="3" s="1"/>
  <c r="S108" i="3"/>
  <c r="U108" i="3"/>
  <c r="S107" i="3"/>
  <c r="U107" i="3" s="1"/>
  <c r="S106" i="3"/>
  <c r="U106" i="3"/>
  <c r="S105" i="3"/>
  <c r="U105" i="3" s="1"/>
  <c r="S104" i="3"/>
  <c r="U104" i="3"/>
  <c r="S102" i="3"/>
  <c r="U102" i="3" s="1"/>
  <c r="S100" i="3"/>
  <c r="U100" i="3" s="1"/>
  <c r="S99" i="3"/>
  <c r="U99" i="3" s="1"/>
  <c r="S98" i="3"/>
  <c r="U98" i="3"/>
  <c r="S97" i="3"/>
  <c r="U97" i="3" s="1"/>
  <c r="S96" i="3"/>
  <c r="U96" i="3"/>
  <c r="S95" i="3"/>
  <c r="U95" i="3" s="1"/>
  <c r="U94" i="3"/>
  <c r="S92" i="3"/>
  <c r="U92" i="3" s="1"/>
  <c r="S91" i="3"/>
  <c r="U91" i="3" s="1"/>
  <c r="S90" i="3"/>
  <c r="U90" i="3" s="1"/>
  <c r="Q89" i="3"/>
  <c r="S89" i="3"/>
  <c r="T89" i="3"/>
  <c r="S88" i="3"/>
  <c r="U88" i="3"/>
  <c r="S87" i="3"/>
  <c r="U87" i="3" s="1"/>
  <c r="S86" i="3"/>
  <c r="U86" i="3"/>
  <c r="S85" i="3"/>
  <c r="U85" i="3" s="1"/>
  <c r="S84" i="3"/>
  <c r="U84" i="3" s="1"/>
  <c r="S83" i="3"/>
  <c r="U83" i="3" s="1"/>
  <c r="S82" i="3"/>
  <c r="U82" i="3"/>
  <c r="S81" i="3"/>
  <c r="U81" i="3" s="1"/>
  <c r="S80" i="3"/>
  <c r="U80" i="3"/>
  <c r="S79" i="3"/>
  <c r="U79" i="3" s="1"/>
  <c r="S78" i="3"/>
  <c r="U78" i="3"/>
  <c r="S77" i="3"/>
  <c r="U77" i="3" s="1"/>
  <c r="S76" i="3"/>
  <c r="U76" i="3" s="1"/>
  <c r="S75" i="3"/>
  <c r="U75" i="3" s="1"/>
  <c r="S74" i="3"/>
  <c r="U74" i="3"/>
  <c r="S73" i="3"/>
  <c r="U73" i="3" s="1"/>
  <c r="S72" i="3"/>
  <c r="U72" i="3"/>
  <c r="S71" i="3"/>
  <c r="U71" i="3" s="1"/>
  <c r="S70" i="3"/>
  <c r="U70" i="3"/>
  <c r="S69" i="3"/>
  <c r="U69" i="3" s="1"/>
  <c r="S68" i="3"/>
  <c r="U68" i="3" s="1"/>
  <c r="S67" i="3"/>
  <c r="U67" i="3" s="1"/>
  <c r="S66" i="3"/>
  <c r="U66" i="3"/>
  <c r="S65" i="3"/>
  <c r="U65" i="3" s="1"/>
  <c r="S64" i="3"/>
  <c r="U64" i="3"/>
  <c r="S63" i="3"/>
  <c r="U63" i="3" s="1"/>
  <c r="S62" i="3"/>
  <c r="U62" i="3"/>
  <c r="S61" i="3"/>
  <c r="U61" i="3" s="1"/>
  <c r="S60" i="3"/>
  <c r="U60" i="3" s="1"/>
  <c r="S59" i="3"/>
  <c r="U59" i="3" s="1"/>
  <c r="S58" i="3"/>
  <c r="U58" i="3"/>
  <c r="S57" i="3"/>
  <c r="U57" i="3" s="1"/>
  <c r="S56" i="3"/>
  <c r="U56" i="3"/>
  <c r="S55" i="3"/>
  <c r="U55" i="3" s="1"/>
  <c r="S54" i="3"/>
  <c r="U54" i="3"/>
  <c r="S53" i="3"/>
  <c r="U53" i="3" s="1"/>
  <c r="S52" i="3"/>
  <c r="U52" i="3" s="1"/>
  <c r="S51" i="3"/>
  <c r="U51" i="3" s="1"/>
  <c r="S50" i="3"/>
  <c r="U50" i="3"/>
  <c r="S49" i="3"/>
  <c r="U49" i="3" s="1"/>
  <c r="S48" i="3"/>
  <c r="U48" i="3"/>
  <c r="S47" i="3"/>
  <c r="U47" i="3" s="1"/>
  <c r="S46" i="3"/>
  <c r="U46" i="3"/>
  <c r="S45" i="3"/>
  <c r="U45" i="3" s="1"/>
  <c r="S44" i="3"/>
  <c r="U44" i="3" s="1"/>
  <c r="S43" i="3"/>
  <c r="U43" i="3" s="1"/>
  <c r="S42" i="3"/>
  <c r="U42" i="3"/>
  <c r="S41" i="3"/>
  <c r="U41" i="3" s="1"/>
  <c r="S40" i="3"/>
  <c r="U40" i="3"/>
  <c r="S39" i="3"/>
  <c r="U39" i="3" s="1"/>
  <c r="S38" i="3"/>
  <c r="U38" i="3"/>
  <c r="S37" i="3"/>
  <c r="U37" i="3" s="1"/>
  <c r="S36" i="3"/>
  <c r="U36" i="3" s="1"/>
  <c r="S35" i="3"/>
  <c r="U35" i="3" s="1"/>
  <c r="S34" i="3"/>
  <c r="U34" i="3"/>
  <c r="S33" i="3"/>
  <c r="U33" i="3" s="1"/>
  <c r="S32" i="3"/>
  <c r="U32" i="3"/>
  <c r="S31" i="3"/>
  <c r="U31" i="3" s="1"/>
  <c r="S30" i="3"/>
  <c r="U30" i="3"/>
  <c r="S29" i="3"/>
  <c r="U29" i="3" s="1"/>
  <c r="S28" i="3"/>
  <c r="U28" i="3" s="1"/>
  <c r="S27" i="3"/>
  <c r="U27" i="3" s="1"/>
  <c r="S26" i="3"/>
  <c r="U26" i="3"/>
  <c r="S25" i="3"/>
  <c r="U25" i="3" s="1"/>
  <c r="S24" i="3"/>
  <c r="U24" i="3"/>
  <c r="S23" i="3"/>
  <c r="U23" i="3" s="1"/>
  <c r="S22" i="3"/>
  <c r="U22" i="3"/>
  <c r="S21" i="3"/>
  <c r="U21" i="3" s="1"/>
  <c r="M142" i="3"/>
  <c r="O142" i="3" s="1"/>
  <c r="M141" i="3"/>
  <c r="O141" i="3" s="1"/>
  <c r="M140" i="3"/>
  <c r="O140" i="3"/>
  <c r="M139" i="3"/>
  <c r="O139" i="3" s="1"/>
  <c r="M138" i="3"/>
  <c r="O138" i="3"/>
  <c r="M137" i="3"/>
  <c r="O137" i="3" s="1"/>
  <c r="M136" i="3"/>
  <c r="O136" i="3"/>
  <c r="M135" i="3"/>
  <c r="O135" i="3" s="1"/>
  <c r="M134" i="3"/>
  <c r="O134" i="3" s="1"/>
  <c r="M133" i="3"/>
  <c r="O133" i="3" s="1"/>
  <c r="M132" i="3"/>
  <c r="O132" i="3"/>
  <c r="M131" i="3"/>
  <c r="O131" i="3" s="1"/>
  <c r="M130" i="3"/>
  <c r="O130" i="3"/>
  <c r="M129" i="3"/>
  <c r="O129" i="3" s="1"/>
  <c r="M128" i="3"/>
  <c r="O128" i="3"/>
  <c r="M127" i="3"/>
  <c r="O127" i="3" s="1"/>
  <c r="M126" i="3"/>
  <c r="O126" i="3" s="1"/>
  <c r="M125" i="3"/>
  <c r="O125" i="3" s="1"/>
  <c r="M124" i="3"/>
  <c r="O124" i="3"/>
  <c r="M123" i="3"/>
  <c r="O123" i="3" s="1"/>
  <c r="M122" i="3"/>
  <c r="O122" i="3"/>
  <c r="M121" i="3"/>
  <c r="O121" i="3" s="1"/>
  <c r="N120" i="3"/>
  <c r="K120" i="3"/>
  <c r="M118" i="3"/>
  <c r="O118" i="3"/>
  <c r="M117" i="3"/>
  <c r="O117" i="3" s="1"/>
  <c r="M116" i="3"/>
  <c r="O116" i="3" s="1"/>
  <c r="M115" i="3"/>
  <c r="O115" i="3" s="1"/>
  <c r="M114" i="3"/>
  <c r="O114" i="3"/>
  <c r="M113" i="3"/>
  <c r="O113" i="3" s="1"/>
  <c r="M112" i="3"/>
  <c r="O112" i="3"/>
  <c r="O111" i="3"/>
  <c r="O92" i="3"/>
  <c r="O90" i="3"/>
  <c r="O88" i="3"/>
  <c r="N87" i="3"/>
  <c r="O87" i="3" s="1"/>
  <c r="O85" i="3"/>
  <c r="M83" i="3"/>
  <c r="O83" i="3"/>
  <c r="M82" i="3"/>
  <c r="O82" i="3"/>
  <c r="M81" i="3"/>
  <c r="O81" i="3"/>
  <c r="M79" i="3"/>
  <c r="O79" i="3"/>
  <c r="M78" i="3"/>
  <c r="O78" i="3"/>
  <c r="M77" i="3"/>
  <c r="O77" i="3"/>
  <c r="M76" i="3"/>
  <c r="O76" i="3"/>
  <c r="M75" i="3"/>
  <c r="O75" i="3"/>
  <c r="M74" i="3"/>
  <c r="O74" i="3"/>
  <c r="M73" i="3"/>
  <c r="O73" i="3"/>
  <c r="O72" i="3"/>
  <c r="M70" i="3"/>
  <c r="O70" i="3" s="1"/>
  <c r="M69" i="3"/>
  <c r="O69" i="3" s="1"/>
  <c r="M68" i="3"/>
  <c r="O68" i="3" s="1"/>
  <c r="M67" i="3"/>
  <c r="O67" i="3"/>
  <c r="M66" i="3"/>
  <c r="O66" i="3" s="1"/>
  <c r="M65" i="3"/>
  <c r="O65" i="3"/>
  <c r="M64" i="3"/>
  <c r="O64" i="3" s="1"/>
  <c r="M62" i="3"/>
  <c r="O62" i="3"/>
  <c r="M61" i="3"/>
  <c r="O61" i="3"/>
  <c r="M60" i="3"/>
  <c r="O60" i="3"/>
  <c r="M59" i="3"/>
  <c r="O59" i="3"/>
  <c r="M58" i="3"/>
  <c r="O58" i="3"/>
  <c r="M57" i="3"/>
  <c r="O57" i="3"/>
  <c r="M56" i="3"/>
  <c r="O56" i="3"/>
  <c r="M55" i="3"/>
  <c r="O55" i="3"/>
  <c r="M54" i="3"/>
  <c r="O54" i="3"/>
  <c r="M53" i="3"/>
  <c r="O53" i="3"/>
  <c r="M52" i="3"/>
  <c r="O52" i="3"/>
  <c r="M51" i="3"/>
  <c r="O51" i="3"/>
  <c r="M50" i="3"/>
  <c r="O50" i="3"/>
  <c r="M49" i="3"/>
  <c r="O49" i="3"/>
  <c r="M48" i="3"/>
  <c r="O48" i="3"/>
  <c r="M47" i="3"/>
  <c r="O47" i="3"/>
  <c r="M46" i="3"/>
  <c r="O46" i="3"/>
  <c r="M45" i="3"/>
  <c r="O45" i="3"/>
  <c r="M44" i="3"/>
  <c r="O44" i="3"/>
  <c r="M43" i="3"/>
  <c r="O43" i="3"/>
  <c r="M42" i="3"/>
  <c r="O42" i="3"/>
  <c r="M41" i="3"/>
  <c r="M40" i="3" s="1"/>
  <c r="O40" i="3" s="1"/>
  <c r="O41" i="3"/>
  <c r="N40" i="3"/>
  <c r="K40" i="3"/>
  <c r="M38" i="3"/>
  <c r="O38" i="3"/>
  <c r="M37" i="3"/>
  <c r="O37" i="3"/>
  <c r="O35" i="3"/>
  <c r="O34" i="3"/>
  <c r="N33" i="3"/>
  <c r="O33" i="3"/>
  <c r="O25" i="3"/>
  <c r="O24" i="3"/>
  <c r="O23" i="3"/>
  <c r="O22" i="3"/>
  <c r="O15" i="3"/>
  <c r="O14" i="3"/>
  <c r="O13" i="3"/>
  <c r="O12" i="3"/>
  <c r="O11" i="3"/>
  <c r="O10" i="3"/>
  <c r="O9" i="3"/>
  <c r="O8" i="3"/>
  <c r="O7" i="3"/>
  <c r="O6" i="3"/>
  <c r="N5" i="3"/>
  <c r="O5" i="3"/>
  <c r="M120" i="3" l="1"/>
  <c r="O120" i="3" s="1"/>
  <c r="U89" i="3"/>
</calcChain>
</file>

<file path=xl/sharedStrings.xml><?xml version="1.0" encoding="utf-8"?>
<sst xmlns="http://schemas.openxmlformats.org/spreadsheetml/2006/main" count="587" uniqueCount="187">
  <si>
    <t>Հանրային պաշտպանության ծառայություններ</t>
  </si>
  <si>
    <t>Հետքաբանական</t>
  </si>
  <si>
    <t>Հրդեհատեխնիկական</t>
  </si>
  <si>
    <t>Ձեռագրաբանական</t>
  </si>
  <si>
    <t>Ձգաբանական</t>
  </si>
  <si>
    <t>Ճանապարհատրանսպորտայինց պատահարների հանգամանքների</t>
  </si>
  <si>
    <t>Մատուցվող ծառայության վրա կատարված ծախսերը</t>
  </si>
  <si>
    <t>Մեկ օրվա ընթացքում թարգմանվող  էջերի միջին քանակը</t>
  </si>
  <si>
    <t>Նախարարություն մուտքագրված գրություններին պատասխանելու միջին ժամկետը (օր)</t>
  </si>
  <si>
    <t>Նյութագիտական</t>
  </si>
  <si>
    <t>Շինարարատեխնիկական</t>
  </si>
  <si>
    <t>Ոչ ֆինանսական ցուցանիշներ</t>
  </si>
  <si>
    <t>Ունկնդրի քանակ</t>
  </si>
  <si>
    <t>Չափորոշչի կոդը</t>
  </si>
  <si>
    <t>Չափորոշչի տեսակը</t>
  </si>
  <si>
    <t>ՊՄ կոդը</t>
  </si>
  <si>
    <t>Պաշարների շարժի կոդը</t>
  </si>
  <si>
    <t>Պայթունատեխնիկական</t>
  </si>
  <si>
    <t>Սննդային</t>
  </si>
  <si>
    <t>Տեղեկագրերի տեսականու քանակը</t>
  </si>
  <si>
    <t>Տեղեկագրերի ընդհանուր տպաքանակը</t>
  </si>
  <si>
    <t>Տեսաձայնագրառման</t>
  </si>
  <si>
    <t>Տրանսպորտային միջոցների տեխնիկական վիճակի</t>
  </si>
  <si>
    <t>Տրանսպորտային հետքաբանական</t>
  </si>
  <si>
    <t>Տնտեսագիտական</t>
  </si>
  <si>
    <t>Ցուցանիշի հաստատված կանխատեսումը հաշվետու ժամանակահատվածի համար</t>
  </si>
  <si>
    <t>Փորձագիտական եզրակացության տրամադրման միջին ժամկետը (օր)</t>
  </si>
  <si>
    <t>Փորձաքննություննրի քանակը (հատ), այդ թվում`</t>
  </si>
  <si>
    <t>Փաստաթղթաբանական</t>
  </si>
  <si>
    <t>Փորձաքննությամբ լուծված հարցերի տեսակարար կշիռը լուծման առաջադրված հարցերի ընդհանուր քանակի մեջ (տոկոս)</t>
  </si>
  <si>
    <t>Ծրագրի կամ Քաղաքականության միջոցառման անվանումը</t>
  </si>
  <si>
    <t>Քաղաքացիների ընդունելություն (մարդ)</t>
  </si>
  <si>
    <t>1. Քրեական գործերի քանակը</t>
  </si>
  <si>
    <t>2. Քաղաքացիական գործերի քանակը</t>
  </si>
  <si>
    <t>Քրեակատարողական ծառայություններ</t>
  </si>
  <si>
    <t>ՔԿՀ-ում միջին մասնագիտական/տեխնիկական կրթություն ստացող դատապարտյալների թիվը</t>
  </si>
  <si>
    <t>Չափորոշիչը (նկարագրությունը)</t>
  </si>
  <si>
    <t>Ցուցանիշի փոփոխություններն ըստ համապատասխան իրավական ակտի (+/-)</t>
  </si>
  <si>
    <t>Փաստացի ցուցանիշը (դրամարկղային ծախս) հաշվետու ժամանակահատվածում</t>
  </si>
  <si>
    <t>Պլանավորվող գործողության ժամկետը (սկիզբ-ավարտ)</t>
  </si>
  <si>
    <t>Փաստացի ցուցանիշը (կատարված և ընդունված) հաշվետու ժամանակահատվածում</t>
  </si>
  <si>
    <t>Հաստատված և փաստացի ցուցանիշների տարբերությունը (սյ. 4-սյ. 3)</t>
  </si>
  <si>
    <t>Իրավական ակտերի նախագծերի մշակում 
(փաստաթղթերի և/կամ ստանդարտների ընդհանուր թիվը)</t>
  </si>
  <si>
    <t>Պետական իրավական ակտերի նախագծերի փորձագիտական եզրակացությունների տրամադրում (փաստաթղթերի և/կամ ստանդարտների ընդհանուր թիվը)</t>
  </si>
  <si>
    <t>Գերատեսչական նորմատիվ իրավական ակտերի փորձաքննություն և գրանցում (ակտերի քանակը)</t>
  </si>
  <si>
    <t>Դիմումների և բողոքների ուսումնասիրում (թիվը)</t>
  </si>
  <si>
    <t>Դատապարտյալների և կալանքի տակ պահվող անձանց թիվը</t>
  </si>
  <si>
    <t>Դատապարտյալ և կալանավորված անձանց կարճաժամկետ մեկւոմների տրամադրման (արձակուրդներ) թիվը</t>
  </si>
  <si>
    <t xml:space="preserve">ՔԿՀ-ում մշակութային (համերգներ, ներկայացումներ և ցուցահանդեսներ) և մարզական միջոցառումների թիվը  </t>
  </si>
  <si>
    <t>Իրավաբանական խորհրդատվություն ստացած կալանավորված անձանց և դատապարտյալների թիվը (խորհրդատվությունների թիվը)</t>
  </si>
  <si>
    <t>Սոցիալական (սոցիալական վերականգնում և խորհրդատվություն) աջակցություն ստացած դատապարտյալների և կալանավորվածների թիվը</t>
  </si>
  <si>
    <t xml:space="preserve">Դատապարտյալների և կալանավորվածների հոգեբանական հետազոտությունների և ուսումնասիրությունների իրականացում (թիվը) </t>
  </si>
  <si>
    <t>Հրատարակչական, տեղեկատվական և տպագրական ծառայություններ</t>
  </si>
  <si>
    <t>Կայք էջում տեղադրման և փոփոխության զետեղման (ինկորոպորացիայի) ժամկետը (օր)</t>
  </si>
  <si>
    <t xml:space="preserve">Հրատարակման և հրապարակման (վաճառք կամ տրամադրում) միջև ընկած ժամկետը /օր/ </t>
  </si>
  <si>
    <t>Թարգմանված նյութերի վերանայում, խմբագրում և սրբագրում /տոկոս/</t>
  </si>
  <si>
    <t>Մինչև 10 օր ավարտված փորձաքննությունների (տոկոսը)</t>
  </si>
  <si>
    <t>Ֆինանսական ցուցանիշներ (հազ. դրամ)</t>
  </si>
  <si>
    <t>ճշտված ցուցանիշը հաշվետու ժամանակահատվածի համար (սյ. 1 +սյ. 2)</t>
  </si>
  <si>
    <t>Տարբերության պատճառը (սյ. 2-ում նշված իրավական ակտերի հղումները և սյ 5-ում նշված տարբերության պարզաբանումները)</t>
  </si>
  <si>
    <t>ճշտված ցուցանիշը հաշվետու ժամանակահատվածի համար (սյ. 7+սյ. 8)</t>
  </si>
  <si>
    <t>Հաստատված և փաստացի ցուցանիշների տարբերությունը (սյ. 10-սյ. 9}</t>
  </si>
  <si>
    <t>Տարբերության պատճառը (սյ. 8-ում նշված իրավական ակտերի հղումները և սյ 11-ում նշված տարբերության պարզաբանումները)</t>
  </si>
  <si>
    <t>Ծրագրի ցուցանիշների (սյ.5. սյ.11) ընթացքի ազդեցությունը ՀՀ կառավարության (օր.՝ սույն բյուջետային ծրագիր« կառավարության գործունեության ծրագրեր« ռազմավարական ծրագրեր« ՄԺԾԾ« ԱՀՌԾ և այլ) նպատակների վրա</t>
  </si>
  <si>
    <t>Պլանավորվող գործողությունը՝ ծրագրի նախատեսվող/ ցանկալի արդյունքներից (նպատակներից) տարբերությունը շտկելու համար</t>
  </si>
  <si>
    <t>որակական</t>
  </si>
  <si>
    <t>5 բալային համակարգով</t>
  </si>
  <si>
    <t>ժամկետայ-նության</t>
  </si>
  <si>
    <t>ժամկետայնության</t>
  </si>
  <si>
    <t>քանակական</t>
  </si>
  <si>
    <t>30 օրը գերազանցող ժամկետում ավարտված փորձաքննությունները (տոկոս)</t>
  </si>
  <si>
    <t>Ա</t>
  </si>
  <si>
    <t>Ապոստիլ  (հատ)</t>
  </si>
  <si>
    <t>Ավարտված վարույթների քանակը</t>
  </si>
  <si>
    <t>Ապրանքագիտական</t>
  </si>
  <si>
    <t>Բ</t>
  </si>
  <si>
    <t>Գ</t>
  </si>
  <si>
    <t>Դ</t>
  </si>
  <si>
    <t>Դատական ակտերի հարկադիր կատարուման ծառայություններ</t>
  </si>
  <si>
    <t>Ե</t>
  </si>
  <si>
    <t>Եզրակացությունների տրամադրման միջին ժամկետը նմուշի ստացման օրվանից (օր)</t>
  </si>
  <si>
    <t>Զ</t>
  </si>
  <si>
    <t>Է</t>
  </si>
  <si>
    <t>Էլեկտրոնային իրավական շտեմարանի (ARLIS.am) տեղեկատվական կայքի վարում</t>
  </si>
  <si>
    <t>Ը</t>
  </si>
  <si>
    <t>Ընթացքի մեջ գտնվող վարույթների քանակը</t>
  </si>
  <si>
    <t>Թ</t>
  </si>
  <si>
    <t>Թարգմանչական  ծառայություններ</t>
  </si>
  <si>
    <t>Թարգմանված նյութերի էջաքանակը</t>
  </si>
  <si>
    <t>Ժ</t>
  </si>
  <si>
    <t>Իրավական ակտերի հրապարակումն ստանալու օրվանից միջին ժամկետը /օր/</t>
  </si>
  <si>
    <t>Ծրագրային դասիչը</t>
  </si>
  <si>
    <t>Ծրագրի ընթացիկ կառավարմանն ուղղված նախատեսվող միջոցառումները</t>
  </si>
  <si>
    <t>Կատարողի կոդը</t>
  </si>
  <si>
    <t>Կատարողական վարույթների քանակը</t>
  </si>
  <si>
    <t>Կարճված կատարողական վարույթների քանակը</t>
  </si>
  <si>
    <t>Կենսաբանական</t>
  </si>
  <si>
    <t xml:space="preserve">  </t>
  </si>
  <si>
    <t>X</t>
  </si>
  <si>
    <t>Ոչ նյութական հիմնական միջոցներ</t>
  </si>
  <si>
    <t>Դատական նախադեպի վերաբերյալ արտասահմանյան գրքերի և գրականության  ձեռքբերում</t>
  </si>
  <si>
    <t>Շենքերի և շինությունների շինարարություն</t>
  </si>
  <si>
    <t>Քաղաքացիական կացության ակտերի գրանցման ծառայությունների ֆինանսավորում</t>
  </si>
  <si>
    <t>Վկայականների և տեղեկանքների տրամադրում /քանակը/</t>
  </si>
  <si>
    <t>Վկայականների տրամադրման ժամկետը /օր/ մինչև</t>
  </si>
  <si>
    <t>Տեղեկանքների  տրամադրման ժամկետը /օր/ մինչև</t>
  </si>
  <si>
    <t>Փորձաքննությունների ծառայություններ</t>
  </si>
  <si>
    <t>Վերապատրաստման և հատուկ ուսուցման ծառայություններ</t>
  </si>
  <si>
    <t>Էլեկտրոնային իրավական տեղեկատվության (ARLIS.am) կայքից օգտվող անձանց քանակը/տարեկան/</t>
  </si>
  <si>
    <t>Պետական ռեգիստրում գրանցման ենթակա սուբյեկտների պետական գրանցման և նրանց առանձնացված ստորաբաժանումների հաշվառում/սուբյեկտների քանակ/</t>
  </si>
  <si>
    <t>Մերժված հայտերի ծավալը տոկոս</t>
  </si>
  <si>
    <t>Կուսակցությունների և արհմիությունների գրանցում / օր/</t>
  </si>
  <si>
    <t>Առանձնացված ստորաբաժանումներ, հիմնարկներ /օր/</t>
  </si>
  <si>
    <t>Առևտրային կազմակերպություններ /օր/</t>
  </si>
  <si>
    <t>Անհատ ձեռնարկատեր /օր/</t>
  </si>
  <si>
    <t>1-2</t>
  </si>
  <si>
    <t>Կառուցվող մասնաշենքերի քանակը</t>
  </si>
  <si>
    <t>Սոցիալական փաթեթներով ապահովում (կրթության, հանգստի, հիփոթեքային վարկերիվգծով ծախսերի փոխհատուցում)</t>
  </si>
  <si>
    <t>Ծրագրի դասիչը</t>
  </si>
  <si>
    <t>Քաղաքականության միջացառման դասիչը</t>
  </si>
  <si>
    <t>ԱԾ</t>
  </si>
  <si>
    <t>02</t>
  </si>
  <si>
    <t>ԿՀ</t>
  </si>
  <si>
    <t>01</t>
  </si>
  <si>
    <t xml:space="preserve">ԱԾ </t>
  </si>
  <si>
    <t>ԾՏ</t>
  </si>
  <si>
    <t>Արդարադատության ոլորտում քաղաքականության, խորհրդատվության, մոնիտորինգի, համակարգման, գնման և աջակցության ծառայություններ</t>
  </si>
  <si>
    <t>Ոլորտի քաղաքականության, խորհրդատվության, մոնիտորինգի, արդարադատության  ծրագրերի համակարգման ծառայություններ</t>
  </si>
  <si>
    <t>1</t>
  </si>
  <si>
    <t>Կայք էջի մատչելիությունը օգտագործողների համար (7/24)</t>
  </si>
  <si>
    <t>Իրավախախտում կատարած անչափահասների գեղագիտական դաստիրակություն</t>
  </si>
  <si>
    <t>Իրավախախտում կատարած անչափահասների հատուկ ստեղծագործական կենտրոնում դասավանդող մասնագիտական խմբերի թիվ</t>
  </si>
  <si>
    <t>2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</si>
  <si>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</si>
  <si>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Ցուցանիշի հաստատված կանխա-տեսումը հաշվետու ժամանակահատվածի համար</t>
  </si>
  <si>
    <t>Իրավաբանական անձանց պետական միասնական և պետական գրանցամատյաններից մեկ սյուբեկտի վերաբերյալ պետական ռեգիստրում ապահովող տեղեկությունների տրամադրում</t>
  </si>
  <si>
    <t>Փաստաբանական դպրոցի վերապատրաստուման կարողությունների զարգացում (Համաշխարհային բանկի դրամաշնորհ)</t>
  </si>
  <si>
    <t>Փաստաբանների դպրոցի կարողությունների ուժեղացում, վերապատրաստման դասընթացների մշակում և իրականացում, հասարակության ամենախոցելի խմբին իրավական օգնության տրամադրում, ֆինանսավորման կայուն աղբյուրների մշակում և ապահովում</t>
  </si>
  <si>
    <t>Դեղորայքային և վիրակապական նյութերի ձեռք բերում կալանավայրերում պահվող ազատազրկված անձանց տրամադրելու նպատակով</t>
  </si>
  <si>
    <t>Մասնագիտական վերապատրաստում ստացող ուկնդիրների կրթաթոշակ</t>
  </si>
  <si>
    <t>Դատավորների թեկնածությունների ցուցակում ընդգրկվելու նպատակով անձանց վերապատրաստման ընթացքում տրվող կրթաթոշակ</t>
  </si>
  <si>
    <t>Կրթաթոշակ ստացող ուկնդիրների թիվը</t>
  </si>
  <si>
    <t>10-30</t>
  </si>
  <si>
    <t>14-21</t>
  </si>
  <si>
    <t xml:space="preserve">Տարբերությունը պայմանավորված է թափուր հաստիքներով և որոշ ապրանքների նախատեսվածից ցածր գնով ձեռքբերմամբ: </t>
  </si>
  <si>
    <t>Դեղորայքով ապահովում կալանավայրերում պահվող ազատազրկվածներին</t>
  </si>
  <si>
    <t>Տեղական ինքնակառավարման մարմինների նորմատիվ -իրավական ակտերի փորձաքննություն և գրանցում (ակտերի քանակը)</t>
  </si>
  <si>
    <t>Դատական ծառայողների և դատախազության աշխատակազմի պետական ծառայողների վերապատրաստումները ամբողջությամբ չեն իրականցվել</t>
  </si>
  <si>
    <t>6-13%</t>
  </si>
  <si>
    <t>Ֆոտոտեխնիկական</t>
  </si>
  <si>
    <t>Դիմանկարային</t>
  </si>
  <si>
    <t>Համապատասխան պետական հիմնարկների և կազմակերպությունների աշխատակիցների քանակը</t>
  </si>
  <si>
    <t>Վճարումները կատարվել են կատարողական ակտերի հիման վրա:</t>
  </si>
  <si>
    <t>Վարչական սարքավորումների ձեռքբերում</t>
  </si>
  <si>
    <t>Արդարադատության նախարարության կարիքների համար վարչական սարքավորումների ձեռք բերում</t>
  </si>
  <si>
    <t>03</t>
  </si>
  <si>
    <t>Տրանսպորտային սարքավորումների ձեռքբերում</t>
  </si>
  <si>
    <t>Արդարադատության նախարարության կարիքների համար տրանսպորտային սարքավորումների ձեռք բերում</t>
  </si>
  <si>
    <t>Շարժական գույքի նկատմամբ ապահովված իրավունքների գրանցման միասնական էլեկտրոնային գրանցամատյանի ներդրում, տվյալների բազայի հիմնում, ծրագրային ապահովման և դրան սպասարկող վեբ պորտալի ստեղծում</t>
  </si>
  <si>
    <t>Արդարադատության ոլորտում քաղաքականության, խորհրդատվության, մոնիտորինգի, գնման և աջակցության ծառայություններ</t>
  </si>
  <si>
    <t>Համակարգչային սարքավորումների, գրասենյակային գույքի ձեռքբերում</t>
  </si>
  <si>
    <t>Մեքենաներ և սարքավորումներ</t>
  </si>
  <si>
    <t>Վերբինարներ (համացանցի) միջոցով անցկացվող սեմինարների, աուդիոկոնֆերանսների և հեռահարուսուցման դասընթացների համար տեղեկատվական տեխնոլոգիաների սարքավորումների ձեռքբերում</t>
  </si>
  <si>
    <t>ԿՊ</t>
  </si>
  <si>
    <t>Տարբերությունը պայմանավորված է նրանով, որ որոշ ապրանքներ և ծառայություններ ձեռք են բերվել նախատեսվածից  ցածր գներով, իսկ որոշ ապրանքների և ծառայությունների համար 2015 թվականի ընթացքում չեն կնքվել պայմանագրեր:</t>
  </si>
  <si>
    <t>Տարբերությունը պայմանավորված է  թափուր հաստիքներով, ինչպես նաև անվանացանկով նախատեսված որոշ ապրանքներ և ծառայություններ ձեռք են բերվել նախատեսվածից ցածր գներով:</t>
  </si>
  <si>
    <t>Տնտեսումը պայմանվորված է նրանով, որ որոշ բլանկներ ձեռք են բերվել նախատեսվածից էժան գնով։</t>
  </si>
  <si>
    <t>Տարբերությունը պայմանավորված է նրանով, 2015 թվականի սկզբից նախատեսված 30 ունկնդրից 9-ը իրենց ուսումնառությունը սկսել են ավելի ուշ:</t>
  </si>
  <si>
    <t>Տարբերությունը պայմանավորված է թափուր հաստիքներով և հաստիքների շարժունակությամբ:</t>
  </si>
  <si>
    <t>Տարբերությունը պայմանավորված է նրանով, &lt;&lt;Պարգևատրումներ, դրամական խրախուսումներ և հատուկ վճարներ&gt;&gt; հոդվածից վճարումներ կատարվում են նախարարի հրամանի համաձայն, ինչպես նաև անվանացանկով նախատեսված որոշ ապրանքներ և ծառայություններ ձեռք չեն բերվել:</t>
  </si>
  <si>
    <t>Տարբերությունը պայմանավորված է նրանով, որ ծառայությունները և աշխատանքները ձեռք են բերվել միայն նոյեմբեր և դեկտեմբեր ամիսներին:</t>
  </si>
  <si>
    <t>Տարբերությունը պայմանավորված է նրանով, որ վարչական սարքավորումների գնման համար պայմանագրեր չեն կնքվել:</t>
  </si>
  <si>
    <t>01.01.15թ.-01.01.16թ. ժամանակահատվածի համար</t>
  </si>
  <si>
    <t>Փոխանցումները կատարվել են ըստ ներկայացված հաշվետվությունների:</t>
  </si>
  <si>
    <t>Տարբերությունը պայմանավորված է նրանով, որ անվանացանկով նախատեսված որոշ ապրանքների հայտարարված  մրցույթները չեն կայացել, ինչպես նաև անվանացանկով նախատեսված որոշ դեղորայքներ ձեռք են բերվել նախատեսվածից ցածր գներով:</t>
  </si>
  <si>
    <t>«Էլեկտրոնային մոնիթորինգի սարքավորումների փորձարկում քրեակատարողական հիմնարկների պիլոտային ստորաբաժանումներում» դրամաշնորհային ծրագիր</t>
  </si>
  <si>
    <t>Էլեկտրոնային մոնիթորինգի սարքավորումների փորձարկում քրեակատարողական հիմնարկների պիլոտային ստորաբաժանումներում</t>
  </si>
  <si>
    <t>Ծառայությունների ձեռքբերումը տեղափոխվել է հաջորդ տարի:</t>
  </si>
  <si>
    <t>Քրեակատարողական հիմնարկների պիլոտային ստորաբաժանումներում էլեկտրոնային մոնիթորինգի փորձարկման համար անհրաժեշտ գրասենյակային սարքավորումների ձեռքբերում</t>
  </si>
  <si>
    <t>Մեքենաների և սարքավորումների ձեռքբերումը տեղափոխվել է հաջորդ տարի:</t>
  </si>
  <si>
    <t>Ոլորտի քաղաքականության, խորհրդատվության, մոնիթորինգի,  գնման և աջակցության ծառայություններ /փորձագիտական ծառայություններ արտաբյուջետային միջոցների հաշվին/</t>
  </si>
  <si>
    <t>Որակավորված թարգմանիչների թիվ</t>
  </si>
  <si>
    <t>Հաշվետու ժամանակաշրջանում ոչ նյութական հիմնական միջոցներ ձեռք չեն բերվել:</t>
  </si>
  <si>
    <t>Տարբերությունը պայմանավորված է նրանով, որ մեքենաները և սարքավորումները ձեռք են բերվել նախատեսվածից էժան գներով:</t>
  </si>
  <si>
    <t>Հավելված N11</t>
  </si>
  <si>
    <t> Հ Ա Շ Վ Ե Տ Վ ՈՒ Թ Յ ՈՒ Ն</t>
  </si>
  <si>
    <t>Հայաստանի Հանրապետության արդարադատության նախարարություն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</si>
</sst>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_-* #,##0.00_р_._-;\-* #,##0.00_р_._-;_-* &quot;-&quot;??_р_._-;_-@_-"/>
    <numFmt numFmtId="174" formatCode="_-* #,##0.00_-;\-* #,##0.00_-;_-* &quot;-&quot;??_-;_-@_-"/>
  </numFmts>
  <fonts count="31">
    <font>
      <sz val="10"/>
      <name val="Arial"/>
      <charset val="204"/>
    </font>
    <font>
      <sz val="10"/>
      <name val="Arial"/>
      <charset val="204"/>
    </font>
    <font>
      <sz val="10"/>
      <name val="Arial"/>
      <family val="2"/>
      <charset val="204"/>
    </font>
    <font>
      <sz val="10"/>
      <name val="GHEA Grapalat"/>
      <family val="3"/>
    </font>
    <font>
      <sz val="10"/>
      <name val="Arial"/>
      <family val="2"/>
    </font>
    <font>
      <sz val="10"/>
      <name val="Helv"/>
      <charset val="204"/>
    </font>
    <font>
      <sz val="12"/>
      <name val="GHEA Grapalat"/>
      <family val="3"/>
    </font>
    <font>
      <b/>
      <sz val="12"/>
      <name val="GHEA Grapalat"/>
      <family val="3"/>
    </font>
    <font>
      <sz val="11"/>
      <color indexed="8"/>
      <name val="Calibri"/>
      <family val="2"/>
      <charset val="204"/>
    </font>
    <font>
      <sz val="9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Armenian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Armeni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 Armenian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5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173" fontId="1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2" fillId="0" borderId="0"/>
    <xf numFmtId="0" fontId="8" fillId="0" borderId="0"/>
    <xf numFmtId="0" fontId="16" fillId="0" borderId="0"/>
    <xf numFmtId="9" fontId="4" fillId="0" borderId="0" applyFont="0" applyFill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2" fillId="7" borderId="1" applyNumberFormat="0" applyAlignment="0" applyProtection="0"/>
    <xf numFmtId="0" fontId="26" fillId="20" borderId="8" applyNumberFormat="0" applyAlignment="0" applyProtection="0"/>
    <xf numFmtId="0" fontId="14" fillId="20" borderId="1" applyNumberFormat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15" fillId="21" borderId="2" applyNumberFormat="0" applyAlignment="0" applyProtection="0"/>
    <xf numFmtId="0" fontId="27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" fillId="0" borderId="0"/>
    <xf numFmtId="0" fontId="13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25" fillId="23" borderId="7" applyNumberFormat="0" applyFont="0" applyAlignment="0" applyProtection="0"/>
    <xf numFmtId="0" fontId="23" fillId="0" borderId="6" applyNumberFormat="0" applyFill="0" applyAlignment="0" applyProtection="0"/>
    <xf numFmtId="0" fontId="5" fillId="0" borderId="0"/>
    <xf numFmtId="0" fontId="29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56">
    <xf numFmtId="0" fontId="0" fillId="0" borderId="0" xfId="0"/>
    <xf numFmtId="0" fontId="6" fillId="0" borderId="0" xfId="24" applyFont="1" applyAlignment="1">
      <alignment horizontal="center" vertical="center" wrapText="1"/>
    </xf>
    <xf numFmtId="0" fontId="9" fillId="24" borderId="10" xfId="0" applyFont="1" applyFill="1" applyBorder="1" applyAlignment="1">
      <alignment horizontal="justify" wrapText="1"/>
    </xf>
    <xf numFmtId="0" fontId="9" fillId="0" borderId="0" xfId="0" applyFont="1"/>
    <xf numFmtId="0" fontId="9" fillId="0" borderId="10" xfId="0" applyFont="1" applyBorder="1" applyAlignment="1">
      <alignment textRotation="90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9" fillId="24" borderId="10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left" vertical="top" wrapText="1"/>
    </xf>
    <xf numFmtId="0" fontId="9" fillId="24" borderId="10" xfId="0" applyFont="1" applyFill="1" applyBorder="1" applyAlignment="1">
      <alignment wrapText="1"/>
    </xf>
    <xf numFmtId="0" fontId="9" fillId="24" borderId="10" xfId="0" applyFont="1" applyFill="1" applyBorder="1" applyAlignment="1">
      <alignment horizontal="justify" wrapText="1"/>
    </xf>
    <xf numFmtId="0" fontId="9" fillId="24" borderId="10" xfId="0" applyFont="1" applyFill="1" applyBorder="1" applyAlignment="1">
      <alignment wrapText="1"/>
    </xf>
    <xf numFmtId="0" fontId="9" fillId="24" borderId="10" xfId="0" applyFont="1" applyFill="1" applyBorder="1" applyAlignment="1"/>
    <xf numFmtId="0" fontId="9" fillId="0" borderId="10" xfId="0" applyFont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0" fontId="9" fillId="24" borderId="10" xfId="0" applyFont="1" applyFill="1" applyBorder="1"/>
    <xf numFmtId="0" fontId="9" fillId="0" borderId="10" xfId="0" applyFont="1" applyFill="1" applyBorder="1"/>
    <xf numFmtId="0" fontId="9" fillId="0" borderId="10" xfId="0" applyFont="1" applyFill="1" applyBorder="1" applyAlignment="1">
      <alignment horizontal="center"/>
    </xf>
    <xf numFmtId="0" fontId="9" fillId="24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24" borderId="10" xfId="0" applyFont="1" applyFill="1" applyBorder="1" applyAlignment="1">
      <alignment textRotation="90" wrapText="1"/>
    </xf>
    <xf numFmtId="0" fontId="10" fillId="24" borderId="10" xfId="0" applyFont="1" applyFill="1" applyBorder="1"/>
    <xf numFmtId="0" fontId="10" fillId="24" borderId="10" xfId="0" applyFont="1" applyFill="1" applyBorder="1" applyAlignment="1">
      <alignment horizontal="justify"/>
    </xf>
    <xf numFmtId="0" fontId="9" fillId="0" borderId="0" xfId="0" applyFont="1"/>
    <xf numFmtId="0" fontId="9" fillId="24" borderId="0" xfId="0" applyFont="1" applyFill="1"/>
    <xf numFmtId="0" fontId="10" fillId="0" borderId="10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173" fontId="9" fillId="24" borderId="10" xfId="20" applyFont="1" applyFill="1" applyBorder="1" applyAlignment="1">
      <alignment vertical="center" wrapText="1"/>
    </xf>
    <xf numFmtId="0" fontId="3" fillId="0" borderId="0" xfId="24" applyFont="1" applyBorder="1" applyAlignment="1" applyProtection="1">
      <alignment wrapText="1"/>
      <protection locked="0"/>
    </xf>
    <xf numFmtId="0" fontId="3" fillId="0" borderId="0" xfId="24" applyFont="1" applyBorder="1" applyAlignment="1" applyProtection="1">
      <alignment vertical="center" wrapText="1"/>
      <protection locked="0"/>
    </xf>
    <xf numFmtId="0" fontId="3" fillId="0" borderId="0" xfId="24" applyFont="1"/>
    <xf numFmtId="0" fontId="6" fillId="0" borderId="0" xfId="24" applyFont="1" applyAlignment="1">
      <alignment horizontal="right"/>
    </xf>
    <xf numFmtId="0" fontId="6" fillId="0" borderId="0" xfId="24" applyFont="1" applyAlignment="1">
      <alignment horizontal="center" vertical="center" wrapText="1"/>
    </xf>
    <xf numFmtId="0" fontId="6" fillId="0" borderId="0" xfId="24" applyFont="1" applyAlignment="1">
      <alignment horizontal="center"/>
    </xf>
    <xf numFmtId="0" fontId="6" fillId="0" borderId="0" xfId="24" applyFont="1" applyAlignment="1">
      <alignment horizontal="left" wrapText="1"/>
    </xf>
    <xf numFmtId="0" fontId="7" fillId="0" borderId="0" xfId="24" applyFont="1" applyBorder="1" applyAlignment="1" applyProtection="1">
      <alignment horizontal="center" vertical="center" wrapText="1"/>
      <protection locked="0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justify" wrapText="1"/>
    </xf>
    <xf numFmtId="0" fontId="9" fillId="0" borderId="10" xfId="0" applyFont="1" applyBorder="1" applyAlignment="1">
      <alignment horizontal="justify" textRotation="90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4" borderId="11" xfId="0" applyFont="1" applyFill="1" applyBorder="1" applyAlignment="1">
      <alignment horizontal="center" wrapText="1"/>
    </xf>
    <xf numFmtId="0" fontId="9" fillId="24" borderId="12" xfId="0" applyFont="1" applyFill="1" applyBorder="1" applyAlignment="1">
      <alignment horizontal="center" wrapText="1"/>
    </xf>
    <xf numFmtId="0" fontId="9" fillId="24" borderId="13" xfId="0" applyFont="1" applyFill="1" applyBorder="1" applyAlignment="1">
      <alignment horizontal="center" wrapText="1"/>
    </xf>
    <xf numFmtId="0" fontId="9" fillId="24" borderId="10" xfId="0" applyFont="1" applyFill="1" applyBorder="1" applyAlignment="1">
      <alignment horizontal="justify" wrapText="1"/>
    </xf>
    <xf numFmtId="0" fontId="9" fillId="0" borderId="11" xfId="0" applyFont="1" applyBorder="1" applyAlignment="1">
      <alignment textRotation="90" wrapText="1"/>
    </xf>
    <xf numFmtId="0" fontId="9" fillId="0" borderId="13" xfId="0" applyFont="1" applyBorder="1" applyAlignment="1">
      <alignment textRotation="90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</cellXfs>
  <cellStyles count="51">
    <cellStyle name="20% - Акцент1" xfId="2"/>
    <cellStyle name="20% - Акцент2" xfId="3"/>
    <cellStyle name="20% - Акцент3" xfId="4"/>
    <cellStyle name="20% - Акцент4" xfId="5"/>
    <cellStyle name="20% - Акцент5" xfId="6"/>
    <cellStyle name="20% - Акцент6" xfId="7"/>
    <cellStyle name="40% - Акцент1" xfId="8"/>
    <cellStyle name="40% - Акцент2" xfId="9"/>
    <cellStyle name="40% - Акцент3" xfId="10"/>
    <cellStyle name="40% - Акцент4" xfId="11"/>
    <cellStyle name="40% - Акцент5" xfId="12"/>
    <cellStyle name="40% - Акцент6" xfId="13"/>
    <cellStyle name="60% - Акцент1" xfId="14"/>
    <cellStyle name="60% - Акцент2" xfId="15"/>
    <cellStyle name="60% - Акцент3" xfId="16"/>
    <cellStyle name="60% - Акцент4" xfId="17"/>
    <cellStyle name="60% - Акцент5" xfId="18"/>
    <cellStyle name="60% - Акцент6" xfId="19"/>
    <cellStyle name="Comma" xfId="20" builtinId="3"/>
    <cellStyle name="Comma 2_Book 1 Table 1" xfId="21"/>
    <cellStyle name="Normal" xfId="0" builtinId="0"/>
    <cellStyle name="Normal 2" xfId="22"/>
    <cellStyle name="Normal 3" xfId="23"/>
    <cellStyle name="Normal_Copy of zev" xfId="24"/>
    <cellStyle name="Percent 2" xfId="25"/>
    <cellStyle name="Style 1" xfId="1"/>
    <cellStyle name="Акцент1" xfId="26"/>
    <cellStyle name="Акцент2" xfId="27"/>
    <cellStyle name="Акцент3" xfId="28"/>
    <cellStyle name="Акцент4" xfId="29"/>
    <cellStyle name="Акцент5" xfId="30"/>
    <cellStyle name="Акцент6" xfId="31"/>
    <cellStyle name="Ввод " xfId="32"/>
    <cellStyle name="Вывод" xfId="33"/>
    <cellStyle name="Вычисление" xfId="34"/>
    <cellStyle name="Заголовок 1" xfId="35"/>
    <cellStyle name="Заголовок 2" xfId="36"/>
    <cellStyle name="Заголовок 3" xfId="37"/>
    <cellStyle name="Заголовок 4" xfId="38"/>
    <cellStyle name="Итог" xfId="39"/>
    <cellStyle name="Контрольная ячейка" xfId="40"/>
    <cellStyle name="Название" xfId="41"/>
    <cellStyle name="Нейтральный" xfId="42"/>
    <cellStyle name="Обычный 2" xfId="43"/>
    <cellStyle name="Плохой" xfId="44"/>
    <cellStyle name="Пояснение" xfId="45"/>
    <cellStyle name="Примечание" xfId="46"/>
    <cellStyle name="Связанная ячейка" xfId="47"/>
    <cellStyle name="Стиль 1" xfId="48"/>
    <cellStyle name="Текст предупреждения" xfId="49"/>
    <cellStyle name="Хороший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L15" sqref="L15"/>
    </sheetView>
  </sheetViews>
  <sheetFormatPr defaultRowHeight="13.5"/>
  <cols>
    <col min="1" max="1" width="5.140625" style="28" customWidth="1"/>
    <col min="2" max="5" width="9.140625" style="28"/>
    <col min="6" max="6" width="11" style="28" customWidth="1"/>
    <col min="7" max="7" width="9.140625" style="28"/>
    <col min="8" max="8" width="10.7109375" style="28" customWidth="1"/>
    <col min="9" max="11" width="9.140625" style="28"/>
    <col min="12" max="12" width="34.5703125" style="28" customWidth="1"/>
    <col min="13" max="13" width="13.85546875" style="28" customWidth="1"/>
    <col min="14" max="16384" width="9.140625" style="28"/>
  </cols>
  <sheetData>
    <row r="1" spans="1:14" ht="20.25" customHeight="1">
      <c r="M1" s="29" t="s">
        <v>184</v>
      </c>
    </row>
    <row r="2" spans="1:14" ht="20.25" customHeight="1">
      <c r="M2" s="29"/>
    </row>
    <row r="3" spans="1:14" ht="20.25" customHeight="1">
      <c r="M3" s="29"/>
    </row>
    <row r="5" spans="1:14" ht="17.25">
      <c r="A5" s="34"/>
      <c r="C5" s="30"/>
      <c r="D5" s="30"/>
      <c r="L5" s="31"/>
    </row>
    <row r="6" spans="1:14">
      <c r="A6" s="34"/>
      <c r="C6" s="30"/>
      <c r="D6" s="30"/>
    </row>
    <row r="7" spans="1:14" ht="25.5" customHeight="1">
      <c r="A7" s="1" t="s">
        <v>185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4" ht="47.25" customHeight="1">
      <c r="A8" s="1" t="s">
        <v>133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2"/>
    </row>
    <row r="9" spans="1:14" ht="39.75" customHeight="1">
      <c r="A9" s="35" t="s">
        <v>186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4" ht="23.25" customHeight="1">
      <c r="A10" s="1" t="s">
        <v>172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4" ht="17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4" ht="15.75" customHeight="1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</sheetData>
  <mergeCells count="5">
    <mergeCell ref="A10:M10"/>
    <mergeCell ref="A5:A6"/>
    <mergeCell ref="A7:M7"/>
    <mergeCell ref="A8:M8"/>
    <mergeCell ref="A9:M9"/>
  </mergeCells>
  <phoneticPr fontId="30" type="noConversion"/>
  <pageMargins left="0.2" right="0.2" top="0.49" bottom="0.51" header="0.19" footer="0.25"/>
  <pageSetup paperSize="9" scale="97" firstPageNumber="1935" orientation="landscape" useFirstPageNumber="1" horizontalDpi="1200" verticalDpi="12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2"/>
  <sheetViews>
    <sheetView tabSelected="1" topLeftCell="A146" zoomScaleNormal="100" workbookViewId="0">
      <selection activeCell="I87" sqref="I87"/>
    </sheetView>
  </sheetViews>
  <sheetFormatPr defaultRowHeight="13.5"/>
  <cols>
    <col min="1" max="1" width="7.140625" style="3" customWidth="1"/>
    <col min="2" max="2" width="3.140625" style="3" customWidth="1"/>
    <col min="3" max="3" width="5.5703125" style="3" customWidth="1"/>
    <col min="4" max="4" width="3.28515625" style="3" customWidth="1"/>
    <col min="5" max="5" width="4.140625" style="3" customWidth="1"/>
    <col min="6" max="6" width="3.7109375" style="3" customWidth="1"/>
    <col min="7" max="7" width="3.28515625" style="3" customWidth="1"/>
    <col min="8" max="8" width="34.7109375" style="3" customWidth="1"/>
    <col min="9" max="9" width="42.140625" style="3" customWidth="1"/>
    <col min="10" max="10" width="12.42578125" style="3" customWidth="1"/>
    <col min="11" max="11" width="12.5703125" style="3" customWidth="1"/>
    <col min="12" max="12" width="12.42578125" style="3" customWidth="1"/>
    <col min="13" max="13" width="15.42578125" style="3" customWidth="1"/>
    <col min="14" max="14" width="14" style="3" customWidth="1"/>
    <col min="15" max="15" width="14.7109375" style="3" customWidth="1"/>
    <col min="16" max="16" width="25.5703125" style="3" customWidth="1"/>
    <col min="17" max="17" width="13.7109375" style="3" customWidth="1"/>
    <col min="18" max="18" width="13.28515625" style="3" customWidth="1"/>
    <col min="19" max="19" width="14" style="3" customWidth="1"/>
    <col min="20" max="20" width="15.140625" style="3" customWidth="1"/>
    <col min="21" max="21" width="11.5703125" style="3" customWidth="1"/>
    <col min="22" max="22" width="28.140625" style="3" customWidth="1"/>
    <col min="23" max="23" width="29.28515625" style="24" customWidth="1"/>
    <col min="24" max="24" width="27" style="24" customWidth="1"/>
    <col min="25" max="25" width="22" style="24" customWidth="1"/>
    <col min="26" max="16384" width="9.140625" style="3"/>
  </cols>
  <sheetData>
    <row r="1" spans="1:25" ht="50.25" customHeight="1">
      <c r="A1" s="41" t="s">
        <v>15</v>
      </c>
      <c r="B1" s="42" t="s">
        <v>93</v>
      </c>
      <c r="C1" s="43" t="s">
        <v>91</v>
      </c>
      <c r="D1" s="44"/>
      <c r="E1" s="44"/>
      <c r="F1" s="42" t="s">
        <v>13</v>
      </c>
      <c r="G1" s="42" t="s">
        <v>16</v>
      </c>
      <c r="H1" s="51" t="s">
        <v>30</v>
      </c>
      <c r="I1" s="51" t="s">
        <v>36</v>
      </c>
      <c r="J1" s="42" t="s">
        <v>14</v>
      </c>
      <c r="K1" s="45" t="s">
        <v>11</v>
      </c>
      <c r="L1" s="46"/>
      <c r="M1" s="46"/>
      <c r="N1" s="46"/>
      <c r="O1" s="46"/>
      <c r="P1" s="47"/>
      <c r="Q1" s="41" t="s">
        <v>57</v>
      </c>
      <c r="R1" s="41"/>
      <c r="S1" s="41"/>
      <c r="T1" s="41"/>
      <c r="U1" s="41"/>
      <c r="V1" s="41"/>
      <c r="W1" s="48" t="s">
        <v>92</v>
      </c>
      <c r="X1" s="48"/>
      <c r="Y1" s="48"/>
    </row>
    <row r="2" spans="1:25" ht="111.75" customHeight="1">
      <c r="A2" s="41"/>
      <c r="B2" s="42"/>
      <c r="C2" s="4" t="s">
        <v>118</v>
      </c>
      <c r="D2" s="49" t="s">
        <v>119</v>
      </c>
      <c r="E2" s="50"/>
      <c r="F2" s="42"/>
      <c r="G2" s="42"/>
      <c r="H2" s="52"/>
      <c r="I2" s="52"/>
      <c r="J2" s="42"/>
      <c r="K2" s="5" t="s">
        <v>134</v>
      </c>
      <c r="L2" s="5" t="s">
        <v>37</v>
      </c>
      <c r="M2" s="5" t="s">
        <v>58</v>
      </c>
      <c r="N2" s="5" t="s">
        <v>40</v>
      </c>
      <c r="O2" s="5" t="s">
        <v>41</v>
      </c>
      <c r="P2" s="5" t="s">
        <v>59</v>
      </c>
      <c r="Q2" s="5" t="s">
        <v>25</v>
      </c>
      <c r="R2" s="5" t="s">
        <v>37</v>
      </c>
      <c r="S2" s="5" t="s">
        <v>60</v>
      </c>
      <c r="T2" s="5" t="s">
        <v>38</v>
      </c>
      <c r="U2" s="5" t="s">
        <v>61</v>
      </c>
      <c r="V2" s="5" t="s">
        <v>62</v>
      </c>
      <c r="W2" s="5" t="s">
        <v>63</v>
      </c>
      <c r="X2" s="5" t="s">
        <v>64</v>
      </c>
      <c r="Y2" s="5" t="s">
        <v>39</v>
      </c>
    </row>
    <row r="3" spans="1:25">
      <c r="A3" s="6" t="s">
        <v>71</v>
      </c>
      <c r="B3" s="6" t="s">
        <v>75</v>
      </c>
      <c r="C3" s="6" t="s">
        <v>76</v>
      </c>
      <c r="D3" s="6" t="s">
        <v>77</v>
      </c>
      <c r="E3" s="6" t="s">
        <v>79</v>
      </c>
      <c r="F3" s="6" t="s">
        <v>81</v>
      </c>
      <c r="G3" s="6" t="s">
        <v>82</v>
      </c>
      <c r="H3" s="6" t="s">
        <v>84</v>
      </c>
      <c r="I3" s="6" t="s">
        <v>86</v>
      </c>
      <c r="J3" s="6" t="s">
        <v>89</v>
      </c>
      <c r="K3" s="5"/>
      <c r="L3" s="7">
        <v>2</v>
      </c>
      <c r="M3" s="7">
        <v>3</v>
      </c>
      <c r="N3" s="7">
        <v>4</v>
      </c>
      <c r="O3" s="7">
        <v>5</v>
      </c>
      <c r="P3" s="7">
        <v>6</v>
      </c>
      <c r="Q3" s="6">
        <v>7</v>
      </c>
      <c r="R3" s="6">
        <v>8</v>
      </c>
      <c r="S3" s="6">
        <v>9</v>
      </c>
      <c r="T3" s="6">
        <v>10</v>
      </c>
      <c r="U3" s="6">
        <v>11</v>
      </c>
      <c r="V3" s="6">
        <v>12</v>
      </c>
      <c r="W3" s="7">
        <v>13</v>
      </c>
      <c r="X3" s="7">
        <v>14</v>
      </c>
      <c r="Y3" s="7">
        <v>15</v>
      </c>
    </row>
    <row r="4" spans="1:25" ht="67.5">
      <c r="A4" s="26">
        <v>104003</v>
      </c>
      <c r="B4" s="26">
        <v>1</v>
      </c>
      <c r="C4" s="26">
        <v>1001</v>
      </c>
      <c r="D4" s="26" t="s">
        <v>120</v>
      </c>
      <c r="E4" s="26" t="s">
        <v>121</v>
      </c>
      <c r="F4" s="26"/>
      <c r="G4" s="6" t="s">
        <v>97</v>
      </c>
      <c r="H4" s="19" t="s">
        <v>126</v>
      </c>
      <c r="I4" s="19" t="s">
        <v>127</v>
      </c>
      <c r="J4" s="19"/>
      <c r="K4" s="5"/>
      <c r="L4" s="5"/>
      <c r="M4" s="5"/>
      <c r="N4" s="5"/>
      <c r="O4" s="5"/>
      <c r="P4" s="2"/>
      <c r="Q4" s="27"/>
      <c r="R4" s="27" t="s">
        <v>97</v>
      </c>
      <c r="S4" s="27"/>
      <c r="T4" s="27"/>
      <c r="U4" s="27"/>
      <c r="V4" s="18"/>
      <c r="W4" s="2" t="s">
        <v>97</v>
      </c>
      <c r="X4" s="2" t="s">
        <v>97</v>
      </c>
      <c r="Y4" s="2" t="s">
        <v>97</v>
      </c>
    </row>
    <row r="5" spans="1:25" ht="49.5" customHeight="1">
      <c r="A5" s="26"/>
      <c r="B5" s="26"/>
      <c r="C5" s="26"/>
      <c r="D5" s="26"/>
      <c r="E5" s="26"/>
      <c r="F5" s="26">
        <v>1</v>
      </c>
      <c r="G5" s="6"/>
      <c r="H5" s="19"/>
      <c r="I5" s="19" t="s">
        <v>42</v>
      </c>
      <c r="J5" s="19" t="s">
        <v>69</v>
      </c>
      <c r="K5" s="5">
        <v>200</v>
      </c>
      <c r="L5" s="5" t="s">
        <v>97</v>
      </c>
      <c r="M5" s="5">
        <v>200</v>
      </c>
      <c r="N5" s="5">
        <f>45+76+25+65</f>
        <v>211</v>
      </c>
      <c r="O5" s="5">
        <f>N5-M5</f>
        <v>11</v>
      </c>
      <c r="P5" s="10"/>
      <c r="Q5" s="27" t="s">
        <v>97</v>
      </c>
      <c r="R5" s="27" t="s">
        <v>97</v>
      </c>
      <c r="S5" s="27" t="s">
        <v>97</v>
      </c>
      <c r="T5" s="27" t="s">
        <v>97</v>
      </c>
      <c r="U5" s="27"/>
      <c r="V5" s="18"/>
      <c r="W5" s="10" t="s">
        <v>97</v>
      </c>
      <c r="X5" s="10" t="s">
        <v>97</v>
      </c>
      <c r="Y5" s="10" t="s">
        <v>97</v>
      </c>
    </row>
    <row r="6" spans="1:25" ht="59.25" customHeight="1">
      <c r="A6" s="26" t="s">
        <v>97</v>
      </c>
      <c r="B6" s="26" t="s">
        <v>97</v>
      </c>
      <c r="C6" s="26" t="s">
        <v>97</v>
      </c>
      <c r="D6" s="26" t="s">
        <v>97</v>
      </c>
      <c r="E6" s="26" t="s">
        <v>97</v>
      </c>
      <c r="F6" s="26">
        <v>2</v>
      </c>
      <c r="G6" s="6" t="s">
        <v>97</v>
      </c>
      <c r="H6" s="19" t="s">
        <v>97</v>
      </c>
      <c r="I6" s="19" t="s">
        <v>43</v>
      </c>
      <c r="J6" s="19" t="s">
        <v>97</v>
      </c>
      <c r="K6" s="5">
        <v>1412</v>
      </c>
      <c r="L6" s="5" t="s">
        <v>97</v>
      </c>
      <c r="M6" s="5">
        <v>1412</v>
      </c>
      <c r="N6" s="5">
        <v>2329</v>
      </c>
      <c r="O6" s="5">
        <f>N6-M6</f>
        <v>917</v>
      </c>
      <c r="P6" s="10" t="s">
        <v>97</v>
      </c>
      <c r="Q6" s="27" t="s">
        <v>97</v>
      </c>
      <c r="R6" s="27" t="s">
        <v>97</v>
      </c>
      <c r="S6" s="27" t="s">
        <v>97</v>
      </c>
      <c r="T6" s="27" t="s">
        <v>97</v>
      </c>
      <c r="U6" s="27"/>
      <c r="V6" s="18"/>
      <c r="W6" s="10" t="s">
        <v>97</v>
      </c>
      <c r="X6" s="10" t="s">
        <v>97</v>
      </c>
      <c r="Y6" s="10" t="s">
        <v>97</v>
      </c>
    </row>
    <row r="7" spans="1:25" ht="35.25" customHeight="1">
      <c r="A7" s="26" t="s">
        <v>97</v>
      </c>
      <c r="B7" s="26" t="s">
        <v>97</v>
      </c>
      <c r="C7" s="26" t="s">
        <v>97</v>
      </c>
      <c r="D7" s="26" t="s">
        <v>97</v>
      </c>
      <c r="E7" s="26" t="s">
        <v>97</v>
      </c>
      <c r="F7" s="26">
        <v>3</v>
      </c>
      <c r="G7" s="6" t="s">
        <v>97</v>
      </c>
      <c r="H7" s="19" t="s">
        <v>97</v>
      </c>
      <c r="I7" s="19" t="s">
        <v>44</v>
      </c>
      <c r="J7" s="19" t="s">
        <v>97</v>
      </c>
      <c r="K7" s="5">
        <v>470</v>
      </c>
      <c r="L7" s="5" t="s">
        <v>97</v>
      </c>
      <c r="M7" s="5">
        <v>470</v>
      </c>
      <c r="N7" s="5">
        <v>477</v>
      </c>
      <c r="O7" s="5">
        <f t="shared" ref="O7:O15" si="0">N7-M7</f>
        <v>7</v>
      </c>
      <c r="P7" s="10" t="s">
        <v>97</v>
      </c>
      <c r="Q7" s="27" t="s">
        <v>97</v>
      </c>
      <c r="R7" s="27" t="s">
        <v>97</v>
      </c>
      <c r="S7" s="27" t="s">
        <v>97</v>
      </c>
      <c r="T7" s="27" t="s">
        <v>97</v>
      </c>
      <c r="U7" s="27"/>
      <c r="V7" s="18"/>
      <c r="W7" s="10" t="s">
        <v>97</v>
      </c>
      <c r="X7" s="10" t="s">
        <v>97</v>
      </c>
      <c r="Y7" s="10" t="s">
        <v>97</v>
      </c>
    </row>
    <row r="8" spans="1:25" ht="49.5" customHeight="1">
      <c r="A8" s="26" t="s">
        <v>97</v>
      </c>
      <c r="B8" s="26" t="s">
        <v>97</v>
      </c>
      <c r="C8" s="26" t="s">
        <v>97</v>
      </c>
      <c r="D8" s="26" t="s">
        <v>97</v>
      </c>
      <c r="E8" s="26" t="s">
        <v>97</v>
      </c>
      <c r="F8" s="26">
        <v>4</v>
      </c>
      <c r="G8" s="6" t="s">
        <v>97</v>
      </c>
      <c r="H8" s="19" t="s">
        <v>97</v>
      </c>
      <c r="I8" s="19" t="s">
        <v>146</v>
      </c>
      <c r="J8" s="19" t="s">
        <v>97</v>
      </c>
      <c r="K8" s="5">
        <v>3400</v>
      </c>
      <c r="L8" s="5" t="s">
        <v>97</v>
      </c>
      <c r="M8" s="5">
        <v>3400</v>
      </c>
      <c r="N8" s="5">
        <v>2580</v>
      </c>
      <c r="O8" s="5">
        <f t="shared" si="0"/>
        <v>-820</v>
      </c>
      <c r="P8" s="10" t="s">
        <v>97</v>
      </c>
      <c r="Q8" s="27" t="s">
        <v>97</v>
      </c>
      <c r="R8" s="27" t="s">
        <v>97</v>
      </c>
      <c r="S8" s="27" t="s">
        <v>97</v>
      </c>
      <c r="T8" s="27" t="s">
        <v>97</v>
      </c>
      <c r="U8" s="27"/>
      <c r="V8" s="18"/>
      <c r="W8" s="10" t="s">
        <v>97</v>
      </c>
      <c r="X8" s="10" t="s">
        <v>97</v>
      </c>
      <c r="Y8" s="10" t="s">
        <v>97</v>
      </c>
    </row>
    <row r="9" spans="1:25" ht="19.899999999999999" customHeight="1">
      <c r="A9" s="26" t="s">
        <v>97</v>
      </c>
      <c r="B9" s="26" t="s">
        <v>97</v>
      </c>
      <c r="C9" s="26" t="s">
        <v>97</v>
      </c>
      <c r="D9" s="26" t="s">
        <v>97</v>
      </c>
      <c r="E9" s="26" t="s">
        <v>97</v>
      </c>
      <c r="F9" s="26">
        <v>5</v>
      </c>
      <c r="G9" s="6" t="s">
        <v>97</v>
      </c>
      <c r="H9" s="19" t="s">
        <v>97</v>
      </c>
      <c r="I9" s="19" t="s">
        <v>72</v>
      </c>
      <c r="J9" s="19" t="s">
        <v>97</v>
      </c>
      <c r="K9" s="5">
        <v>25000</v>
      </c>
      <c r="L9" s="5" t="s">
        <v>97</v>
      </c>
      <c r="M9" s="5">
        <v>18750</v>
      </c>
      <c r="N9" s="5">
        <v>20129</v>
      </c>
      <c r="O9" s="5">
        <f t="shared" si="0"/>
        <v>1379</v>
      </c>
      <c r="P9" s="10" t="s">
        <v>97</v>
      </c>
      <c r="Q9" s="27" t="s">
        <v>97</v>
      </c>
      <c r="R9" s="27" t="s">
        <v>97</v>
      </c>
      <c r="S9" s="27" t="s">
        <v>97</v>
      </c>
      <c r="T9" s="27" t="s">
        <v>97</v>
      </c>
      <c r="U9" s="27"/>
      <c r="V9" s="18"/>
      <c r="W9" s="10" t="s">
        <v>97</v>
      </c>
      <c r="X9" s="10" t="s">
        <v>97</v>
      </c>
      <c r="Y9" s="10" t="s">
        <v>97</v>
      </c>
    </row>
    <row r="10" spans="1:25" ht="19.899999999999999" customHeight="1">
      <c r="A10" s="26"/>
      <c r="B10" s="26"/>
      <c r="C10" s="26"/>
      <c r="D10" s="26"/>
      <c r="E10" s="26"/>
      <c r="F10" s="26">
        <v>7</v>
      </c>
      <c r="G10" s="13"/>
      <c r="H10" s="19"/>
      <c r="I10" s="19" t="s">
        <v>31</v>
      </c>
      <c r="J10" s="19"/>
      <c r="K10" s="5">
        <v>12000</v>
      </c>
      <c r="L10" s="5"/>
      <c r="M10" s="5">
        <v>900</v>
      </c>
      <c r="N10" s="5">
        <v>275</v>
      </c>
      <c r="O10" s="5">
        <f t="shared" si="0"/>
        <v>-625</v>
      </c>
      <c r="P10" s="15"/>
      <c r="Q10" s="27"/>
      <c r="R10" s="27"/>
      <c r="S10" s="27"/>
      <c r="T10" s="27"/>
      <c r="U10" s="27"/>
      <c r="V10" s="18"/>
      <c r="W10" s="15"/>
      <c r="X10" s="15"/>
      <c r="Y10" s="15"/>
    </row>
    <row r="11" spans="1:25" ht="24.75" customHeight="1">
      <c r="A11" s="26"/>
      <c r="B11" s="26"/>
      <c r="C11" s="26"/>
      <c r="D11" s="26"/>
      <c r="E11" s="26"/>
      <c r="F11" s="26">
        <v>8</v>
      </c>
      <c r="G11" s="13"/>
      <c r="H11" s="19"/>
      <c r="I11" s="19" t="s">
        <v>45</v>
      </c>
      <c r="J11" s="19"/>
      <c r="K11" s="5">
        <v>3000</v>
      </c>
      <c r="L11" s="5"/>
      <c r="M11" s="5">
        <v>2250</v>
      </c>
      <c r="N11" s="5">
        <v>2890</v>
      </c>
      <c r="O11" s="5">
        <f t="shared" si="0"/>
        <v>640</v>
      </c>
      <c r="P11" s="15"/>
      <c r="Q11" s="27"/>
      <c r="R11" s="27"/>
      <c r="S11" s="27"/>
      <c r="T11" s="27"/>
      <c r="U11" s="27"/>
      <c r="V11" s="18"/>
      <c r="W11" s="15"/>
      <c r="X11" s="15"/>
      <c r="Y11" s="15"/>
    </row>
    <row r="12" spans="1:25" ht="39" customHeight="1">
      <c r="A12" s="26"/>
      <c r="B12" s="26"/>
      <c r="C12" s="26"/>
      <c r="D12" s="26"/>
      <c r="E12" s="26"/>
      <c r="F12" s="26"/>
      <c r="G12" s="13"/>
      <c r="H12" s="19"/>
      <c r="I12" s="19" t="s">
        <v>8</v>
      </c>
      <c r="J12" s="19" t="s">
        <v>67</v>
      </c>
      <c r="K12" s="5">
        <v>15</v>
      </c>
      <c r="L12" s="5"/>
      <c r="M12" s="5">
        <v>15</v>
      </c>
      <c r="N12" s="5">
        <v>15</v>
      </c>
      <c r="O12" s="5">
        <f t="shared" si="0"/>
        <v>0</v>
      </c>
      <c r="P12" s="15"/>
      <c r="Q12" s="27"/>
      <c r="R12" s="27"/>
      <c r="S12" s="27"/>
      <c r="T12" s="27"/>
      <c r="U12" s="27"/>
      <c r="V12" s="18"/>
      <c r="W12" s="15"/>
      <c r="X12" s="15"/>
      <c r="Y12" s="15"/>
    </row>
    <row r="13" spans="1:25" ht="40.5" customHeight="1">
      <c r="A13" s="26"/>
      <c r="B13" s="26"/>
      <c r="C13" s="26"/>
      <c r="D13" s="26"/>
      <c r="E13" s="26"/>
      <c r="F13" s="26"/>
      <c r="G13" s="13"/>
      <c r="H13" s="19"/>
      <c r="I13" s="19" t="s">
        <v>26</v>
      </c>
      <c r="J13" s="19" t="s">
        <v>67</v>
      </c>
      <c r="K13" s="5">
        <v>15</v>
      </c>
      <c r="L13" s="5"/>
      <c r="M13" s="5">
        <v>15</v>
      </c>
      <c r="N13" s="5">
        <v>15</v>
      </c>
      <c r="O13" s="5">
        <f t="shared" si="0"/>
        <v>0</v>
      </c>
      <c r="P13" s="15"/>
      <c r="Q13" s="27"/>
      <c r="R13" s="27"/>
      <c r="S13" s="27"/>
      <c r="T13" s="27"/>
      <c r="U13" s="27"/>
      <c r="V13" s="18"/>
      <c r="W13" s="15"/>
      <c r="X13" s="15"/>
      <c r="Y13" s="15"/>
    </row>
    <row r="14" spans="1:25" ht="65.25" customHeight="1">
      <c r="A14" s="26" t="s">
        <v>97</v>
      </c>
      <c r="B14" s="26" t="s">
        <v>97</v>
      </c>
      <c r="C14" s="26" t="s">
        <v>97</v>
      </c>
      <c r="D14" s="26" t="s">
        <v>97</v>
      </c>
      <c r="E14" s="26" t="s">
        <v>97</v>
      </c>
      <c r="F14" s="26">
        <v>9</v>
      </c>
      <c r="G14" s="6" t="s">
        <v>97</v>
      </c>
      <c r="H14" s="19" t="s">
        <v>97</v>
      </c>
      <c r="I14" s="19" t="s">
        <v>109</v>
      </c>
      <c r="J14" s="19" t="s">
        <v>69</v>
      </c>
      <c r="K14" s="5">
        <v>31970</v>
      </c>
      <c r="L14" s="5" t="s">
        <v>97</v>
      </c>
      <c r="M14" s="5">
        <v>31970</v>
      </c>
      <c r="N14" s="5">
        <v>26156</v>
      </c>
      <c r="O14" s="5">
        <f t="shared" si="0"/>
        <v>-5814</v>
      </c>
      <c r="P14" s="10"/>
      <c r="Q14" s="27" t="s">
        <v>97</v>
      </c>
      <c r="R14" s="27" t="s">
        <v>97</v>
      </c>
      <c r="S14" s="27" t="s">
        <v>97</v>
      </c>
      <c r="T14" s="27" t="s">
        <v>97</v>
      </c>
      <c r="U14" s="27"/>
      <c r="V14" s="18"/>
      <c r="W14" s="10" t="s">
        <v>97</v>
      </c>
      <c r="X14" s="10" t="s">
        <v>97</v>
      </c>
      <c r="Y14" s="10" t="s">
        <v>97</v>
      </c>
    </row>
    <row r="15" spans="1:25" ht="78" customHeight="1">
      <c r="A15" s="26" t="s">
        <v>97</v>
      </c>
      <c r="B15" s="26" t="s">
        <v>97</v>
      </c>
      <c r="C15" s="26" t="s">
        <v>97</v>
      </c>
      <c r="D15" s="26" t="s">
        <v>97</v>
      </c>
      <c r="E15" s="26" t="s">
        <v>97</v>
      </c>
      <c r="F15" s="26">
        <v>2</v>
      </c>
      <c r="G15" s="6" t="s">
        <v>97</v>
      </c>
      <c r="H15" s="19" t="s">
        <v>97</v>
      </c>
      <c r="I15" s="19" t="s">
        <v>135</v>
      </c>
      <c r="J15" s="19" t="s">
        <v>69</v>
      </c>
      <c r="K15" s="5">
        <v>8750</v>
      </c>
      <c r="L15" s="5"/>
      <c r="M15" s="5">
        <v>98750</v>
      </c>
      <c r="N15" s="5">
        <v>86737</v>
      </c>
      <c r="O15" s="5">
        <f t="shared" si="0"/>
        <v>-12013</v>
      </c>
      <c r="P15" s="10" t="s">
        <v>97</v>
      </c>
      <c r="Q15" s="27" t="s">
        <v>97</v>
      </c>
      <c r="R15" s="27" t="s">
        <v>97</v>
      </c>
      <c r="S15" s="27" t="s">
        <v>97</v>
      </c>
      <c r="T15" s="27" t="s">
        <v>97</v>
      </c>
      <c r="U15" s="27"/>
      <c r="V15" s="18"/>
      <c r="W15" s="10" t="s">
        <v>97</v>
      </c>
      <c r="X15" s="10" t="s">
        <v>97</v>
      </c>
      <c r="Y15" s="10" t="s">
        <v>97</v>
      </c>
    </row>
    <row r="16" spans="1:25" ht="31.5" customHeight="1">
      <c r="A16" s="26"/>
      <c r="B16" s="26"/>
      <c r="C16" s="26"/>
      <c r="D16" s="26"/>
      <c r="E16" s="26"/>
      <c r="F16" s="26"/>
      <c r="G16" s="13"/>
      <c r="H16" s="19"/>
      <c r="I16" s="19" t="s">
        <v>110</v>
      </c>
      <c r="J16" s="19" t="s">
        <v>65</v>
      </c>
      <c r="K16" s="5" t="s">
        <v>148</v>
      </c>
      <c r="L16" s="5"/>
      <c r="M16" s="5" t="s">
        <v>148</v>
      </c>
      <c r="N16" s="5">
        <v>0.08</v>
      </c>
      <c r="O16" s="5"/>
      <c r="P16" s="15"/>
      <c r="Q16" s="27"/>
      <c r="R16" s="27"/>
      <c r="S16" s="27"/>
      <c r="T16" s="27"/>
      <c r="U16" s="27"/>
      <c r="V16" s="18"/>
      <c r="W16" s="15"/>
      <c r="X16" s="15"/>
      <c r="Y16" s="15"/>
    </row>
    <row r="17" spans="1:25" ht="38.25" customHeight="1">
      <c r="A17" s="26"/>
      <c r="B17" s="26"/>
      <c r="C17" s="26"/>
      <c r="D17" s="26"/>
      <c r="E17" s="26"/>
      <c r="F17" s="26"/>
      <c r="G17" s="13"/>
      <c r="H17" s="19"/>
      <c r="I17" s="19" t="s">
        <v>111</v>
      </c>
      <c r="J17" s="19" t="s">
        <v>67</v>
      </c>
      <c r="K17" s="5" t="s">
        <v>142</v>
      </c>
      <c r="L17" s="5"/>
      <c r="M17" s="5" t="s">
        <v>142</v>
      </c>
      <c r="N17" s="5" t="s">
        <v>143</v>
      </c>
      <c r="O17" s="5"/>
      <c r="P17" s="15"/>
      <c r="Q17" s="27"/>
      <c r="R17" s="27"/>
      <c r="S17" s="27"/>
      <c r="T17" s="27"/>
      <c r="U17" s="27"/>
      <c r="V17" s="18"/>
      <c r="W17" s="15"/>
      <c r="X17" s="15"/>
      <c r="Y17" s="15"/>
    </row>
    <row r="18" spans="1:25" ht="36.75" customHeight="1">
      <c r="A18" s="26"/>
      <c r="B18" s="26"/>
      <c r="C18" s="26"/>
      <c r="D18" s="26"/>
      <c r="E18" s="26"/>
      <c r="F18" s="26"/>
      <c r="G18" s="13"/>
      <c r="H18" s="19"/>
      <c r="I18" s="19" t="s">
        <v>112</v>
      </c>
      <c r="J18" s="19" t="s">
        <v>67</v>
      </c>
      <c r="K18" s="5" t="s">
        <v>115</v>
      </c>
      <c r="L18" s="5"/>
      <c r="M18" s="5" t="s">
        <v>115</v>
      </c>
      <c r="N18" s="5" t="s">
        <v>132</v>
      </c>
      <c r="O18" s="5">
        <v>2</v>
      </c>
      <c r="P18" s="15"/>
      <c r="Q18" s="27"/>
      <c r="R18" s="27"/>
      <c r="S18" s="27"/>
      <c r="T18" s="27"/>
      <c r="U18" s="27"/>
      <c r="V18" s="18"/>
      <c r="W18" s="15"/>
      <c r="X18" s="15"/>
      <c r="Y18" s="15"/>
    </row>
    <row r="19" spans="1:25" ht="33.75" customHeight="1">
      <c r="A19" s="26"/>
      <c r="B19" s="26"/>
      <c r="C19" s="26"/>
      <c r="D19" s="26"/>
      <c r="E19" s="26"/>
      <c r="F19" s="26"/>
      <c r="G19" s="13"/>
      <c r="H19" s="19"/>
      <c r="I19" s="19" t="s">
        <v>113</v>
      </c>
      <c r="J19" s="19" t="s">
        <v>67</v>
      </c>
      <c r="K19" s="5" t="s">
        <v>115</v>
      </c>
      <c r="L19" s="5"/>
      <c r="M19" s="5" t="s">
        <v>115</v>
      </c>
      <c r="N19" s="5" t="s">
        <v>115</v>
      </c>
      <c r="O19" s="5" t="s">
        <v>115</v>
      </c>
      <c r="P19" s="15"/>
      <c r="Q19" s="27"/>
      <c r="R19" s="27"/>
      <c r="S19" s="27"/>
      <c r="T19" s="27"/>
      <c r="U19" s="27"/>
      <c r="V19" s="18"/>
      <c r="W19" s="15"/>
      <c r="X19" s="15"/>
      <c r="Y19" s="15"/>
    </row>
    <row r="20" spans="1:25" ht="34.5" customHeight="1">
      <c r="A20" s="26"/>
      <c r="B20" s="26"/>
      <c r="C20" s="26"/>
      <c r="D20" s="26"/>
      <c r="E20" s="26"/>
      <c r="F20" s="26"/>
      <c r="G20" s="13"/>
      <c r="H20" s="19"/>
      <c r="I20" s="19" t="s">
        <v>114</v>
      </c>
      <c r="J20" s="19" t="s">
        <v>67</v>
      </c>
      <c r="K20" s="5" t="s">
        <v>128</v>
      </c>
      <c r="L20" s="5"/>
      <c r="M20" s="5" t="s">
        <v>128</v>
      </c>
      <c r="N20" s="5" t="s">
        <v>128</v>
      </c>
      <c r="O20" s="5" t="s">
        <v>128</v>
      </c>
      <c r="P20" s="15"/>
      <c r="Q20" s="27"/>
      <c r="R20" s="27"/>
      <c r="S20" s="27"/>
      <c r="T20" s="27"/>
      <c r="U20" s="27"/>
      <c r="V20" s="18"/>
      <c r="W20" s="15"/>
      <c r="X20" s="15"/>
      <c r="Y20" s="15"/>
    </row>
    <row r="21" spans="1:25" ht="130.5" customHeight="1">
      <c r="A21" s="26"/>
      <c r="B21" s="26"/>
      <c r="C21" s="26"/>
      <c r="D21" s="26"/>
      <c r="E21" s="26"/>
      <c r="F21" s="26"/>
      <c r="G21" s="36" t="s">
        <v>6</v>
      </c>
      <c r="H21" s="39"/>
      <c r="I21" s="40"/>
      <c r="J21" s="19"/>
      <c r="K21" s="5" t="s">
        <v>98</v>
      </c>
      <c r="L21" s="5"/>
      <c r="M21" s="5" t="s">
        <v>98</v>
      </c>
      <c r="N21" s="5"/>
      <c r="O21" s="5" t="s">
        <v>98</v>
      </c>
      <c r="P21" s="11"/>
      <c r="Q21" s="27">
        <v>1161413.7</v>
      </c>
      <c r="R21" s="27"/>
      <c r="S21" s="27">
        <f>Q21+R21</f>
        <v>1161413.7</v>
      </c>
      <c r="T21" s="27">
        <v>1130390.49</v>
      </c>
      <c r="U21" s="27">
        <f>T21-S21</f>
        <v>-31023.209999999963</v>
      </c>
      <c r="V21" s="18" t="s">
        <v>164</v>
      </c>
      <c r="W21" s="15"/>
      <c r="X21" s="15"/>
      <c r="Y21" s="15"/>
    </row>
    <row r="22" spans="1:25" ht="35.25" customHeight="1">
      <c r="A22" s="26"/>
      <c r="B22" s="26">
        <v>2</v>
      </c>
      <c r="C22" s="26">
        <v>1001</v>
      </c>
      <c r="D22" s="26" t="s">
        <v>120</v>
      </c>
      <c r="E22" s="26">
        <v>22</v>
      </c>
      <c r="F22" s="26">
        <v>1</v>
      </c>
      <c r="G22" s="17"/>
      <c r="H22" s="19" t="s">
        <v>78</v>
      </c>
      <c r="I22" s="19" t="s">
        <v>94</v>
      </c>
      <c r="J22" s="19" t="s">
        <v>69</v>
      </c>
      <c r="K22" s="5">
        <v>425748</v>
      </c>
      <c r="L22" s="5"/>
      <c r="M22" s="5">
        <v>425748</v>
      </c>
      <c r="N22" s="5">
        <v>1044254</v>
      </c>
      <c r="O22" s="5">
        <f>N22-M22</f>
        <v>618506</v>
      </c>
      <c r="P22" s="15"/>
      <c r="Q22" s="27"/>
      <c r="R22" s="27"/>
      <c r="S22" s="27">
        <f t="shared" ref="S22:S85" si="1">Q22+R22</f>
        <v>0</v>
      </c>
      <c r="T22" s="27"/>
      <c r="U22" s="27">
        <f t="shared" ref="U22:U85" si="2">T22-S22</f>
        <v>0</v>
      </c>
      <c r="V22" s="18"/>
      <c r="W22" s="15"/>
      <c r="X22" s="15"/>
      <c r="Y22" s="15"/>
    </row>
    <row r="23" spans="1:25" ht="20.25" customHeight="1">
      <c r="A23" s="26"/>
      <c r="B23" s="26"/>
      <c r="C23" s="26"/>
      <c r="D23" s="26"/>
      <c r="E23" s="26"/>
      <c r="F23" s="26">
        <v>2</v>
      </c>
      <c r="G23" s="17"/>
      <c r="H23" s="19"/>
      <c r="I23" s="19" t="s">
        <v>95</v>
      </c>
      <c r="J23" s="19"/>
      <c r="K23" s="5">
        <v>118953</v>
      </c>
      <c r="L23" s="5"/>
      <c r="M23" s="5">
        <v>118953</v>
      </c>
      <c r="N23" s="5">
        <v>334200</v>
      </c>
      <c r="O23" s="5">
        <f>N23-M23</f>
        <v>215247</v>
      </c>
      <c r="P23" s="15"/>
      <c r="Q23" s="27"/>
      <c r="R23" s="27"/>
      <c r="S23" s="27">
        <f t="shared" si="1"/>
        <v>0</v>
      </c>
      <c r="T23" s="27"/>
      <c r="U23" s="27">
        <f t="shared" si="2"/>
        <v>0</v>
      </c>
      <c r="V23" s="18"/>
      <c r="W23" s="15"/>
      <c r="X23" s="15"/>
      <c r="Y23" s="15"/>
    </row>
    <row r="24" spans="1:25" ht="18.75" customHeight="1">
      <c r="A24" s="26"/>
      <c r="B24" s="26"/>
      <c r="C24" s="26"/>
      <c r="D24" s="26"/>
      <c r="E24" s="26"/>
      <c r="F24" s="26">
        <v>3</v>
      </c>
      <c r="G24" s="17"/>
      <c r="H24" s="19"/>
      <c r="I24" s="19" t="s">
        <v>73</v>
      </c>
      <c r="J24" s="19"/>
      <c r="K24" s="5">
        <v>124127</v>
      </c>
      <c r="L24" s="5"/>
      <c r="M24" s="5">
        <v>124127</v>
      </c>
      <c r="N24" s="5">
        <v>409635</v>
      </c>
      <c r="O24" s="5">
        <f>N24-M24</f>
        <v>285508</v>
      </c>
      <c r="P24" s="15"/>
      <c r="Q24" s="27"/>
      <c r="R24" s="27"/>
      <c r="S24" s="27">
        <f t="shared" si="1"/>
        <v>0</v>
      </c>
      <c r="T24" s="27"/>
      <c r="U24" s="27">
        <f t="shared" si="2"/>
        <v>0</v>
      </c>
      <c r="V24" s="18"/>
      <c r="W24" s="15"/>
      <c r="X24" s="15"/>
      <c r="Y24" s="15"/>
    </row>
    <row r="25" spans="1:25" ht="21.75" customHeight="1">
      <c r="A25" s="26"/>
      <c r="B25" s="26"/>
      <c r="C25" s="26"/>
      <c r="D25" s="26"/>
      <c r="E25" s="26"/>
      <c r="F25" s="26">
        <v>4</v>
      </c>
      <c r="G25" s="17"/>
      <c r="H25" s="19"/>
      <c r="I25" s="19" t="s">
        <v>85</v>
      </c>
      <c r="J25" s="19"/>
      <c r="K25" s="5">
        <v>182668</v>
      </c>
      <c r="L25" s="5"/>
      <c r="M25" s="5">
        <v>182668</v>
      </c>
      <c r="N25" s="5">
        <v>300419</v>
      </c>
      <c r="O25" s="5">
        <f>N25-M25</f>
        <v>117751</v>
      </c>
      <c r="P25" s="15"/>
      <c r="Q25" s="27"/>
      <c r="R25" s="27"/>
      <c r="S25" s="27">
        <f t="shared" si="1"/>
        <v>0</v>
      </c>
      <c r="T25" s="27"/>
      <c r="U25" s="27">
        <f t="shared" si="2"/>
        <v>0</v>
      </c>
      <c r="V25" s="18"/>
      <c r="W25" s="15"/>
      <c r="X25" s="15"/>
      <c r="Y25" s="15"/>
    </row>
    <row r="26" spans="1:25" ht="112.5" customHeight="1">
      <c r="A26" s="26"/>
      <c r="B26" s="26"/>
      <c r="C26" s="26"/>
      <c r="D26" s="26"/>
      <c r="E26" s="26"/>
      <c r="F26" s="26"/>
      <c r="G26" s="36" t="s">
        <v>6</v>
      </c>
      <c r="H26" s="39"/>
      <c r="I26" s="40"/>
      <c r="J26" s="19"/>
      <c r="K26" s="5" t="s">
        <v>98</v>
      </c>
      <c r="L26" s="5"/>
      <c r="M26" s="5" t="s">
        <v>98</v>
      </c>
      <c r="N26" s="5"/>
      <c r="O26" s="5" t="s">
        <v>98</v>
      </c>
      <c r="P26" s="15"/>
      <c r="Q26" s="27">
        <v>1428734.6</v>
      </c>
      <c r="R26" s="27"/>
      <c r="S26" s="27">
        <f t="shared" si="1"/>
        <v>1428734.6</v>
      </c>
      <c r="T26" s="27">
        <v>1403458.94</v>
      </c>
      <c r="U26" s="27">
        <f t="shared" si="2"/>
        <v>-25275.660000000149</v>
      </c>
      <c r="V26" s="18" t="s">
        <v>165</v>
      </c>
      <c r="W26" s="15"/>
      <c r="X26" s="15"/>
      <c r="Y26" s="15"/>
    </row>
    <row r="27" spans="1:25" ht="52.5" customHeight="1">
      <c r="A27" s="26"/>
      <c r="B27" s="26">
        <v>1</v>
      </c>
      <c r="C27" s="26">
        <v>1001</v>
      </c>
      <c r="D27" s="26" t="s">
        <v>122</v>
      </c>
      <c r="E27" s="26" t="s">
        <v>123</v>
      </c>
      <c r="F27" s="26">
        <v>1</v>
      </c>
      <c r="G27" s="17"/>
      <c r="H27" s="19" t="s">
        <v>99</v>
      </c>
      <c r="I27" s="19" t="s">
        <v>100</v>
      </c>
      <c r="J27" s="19" t="s">
        <v>69</v>
      </c>
      <c r="K27" s="5">
        <v>65</v>
      </c>
      <c r="L27" s="5"/>
      <c r="M27" s="5">
        <v>65</v>
      </c>
      <c r="N27" s="5">
        <v>0</v>
      </c>
      <c r="O27" s="5">
        <v>0</v>
      </c>
      <c r="P27" s="15"/>
      <c r="Q27" s="27">
        <v>2000</v>
      </c>
      <c r="R27" s="27"/>
      <c r="S27" s="27">
        <f t="shared" si="1"/>
        <v>2000</v>
      </c>
      <c r="T27" s="27"/>
      <c r="U27" s="27">
        <f t="shared" si="2"/>
        <v>-2000</v>
      </c>
      <c r="V27" s="18" t="s">
        <v>182</v>
      </c>
      <c r="W27" s="15"/>
      <c r="X27" s="15"/>
      <c r="Y27" s="15"/>
    </row>
    <row r="28" spans="1:25" ht="19.5" customHeight="1">
      <c r="A28" s="26"/>
      <c r="B28" s="26"/>
      <c r="C28" s="26"/>
      <c r="D28" s="26"/>
      <c r="E28" s="26"/>
      <c r="F28" s="26"/>
      <c r="G28" s="36" t="s">
        <v>6</v>
      </c>
      <c r="H28" s="39"/>
      <c r="I28" s="40"/>
      <c r="J28" s="19"/>
      <c r="K28" s="5" t="s">
        <v>98</v>
      </c>
      <c r="L28" s="5"/>
      <c r="M28" s="5" t="s">
        <v>98</v>
      </c>
      <c r="N28" s="5"/>
      <c r="O28" s="5" t="s">
        <v>98</v>
      </c>
      <c r="P28" s="15"/>
      <c r="Q28" s="27">
        <v>0</v>
      </c>
      <c r="R28" s="27"/>
      <c r="S28" s="27">
        <f t="shared" si="1"/>
        <v>0</v>
      </c>
      <c r="T28" s="27">
        <v>0</v>
      </c>
      <c r="U28" s="27">
        <f t="shared" si="2"/>
        <v>0</v>
      </c>
      <c r="V28" s="18"/>
      <c r="W28" s="15"/>
      <c r="X28" s="15"/>
      <c r="Y28" s="15"/>
    </row>
    <row r="29" spans="1:25" ht="35.25" customHeight="1">
      <c r="A29" s="26"/>
      <c r="B29" s="26">
        <v>2</v>
      </c>
      <c r="C29" s="26">
        <v>1120</v>
      </c>
      <c r="D29" s="26" t="s">
        <v>122</v>
      </c>
      <c r="E29" s="26" t="s">
        <v>123</v>
      </c>
      <c r="F29" s="26">
        <v>1</v>
      </c>
      <c r="G29" s="17"/>
      <c r="H29" s="19" t="s">
        <v>101</v>
      </c>
      <c r="I29" s="19" t="s">
        <v>116</v>
      </c>
      <c r="J29" s="19" t="s">
        <v>69</v>
      </c>
      <c r="K29" s="5">
        <v>1</v>
      </c>
      <c r="L29" s="5"/>
      <c r="M29" s="5">
        <v>1</v>
      </c>
      <c r="N29" s="5">
        <v>1</v>
      </c>
      <c r="O29" s="5">
        <v>0</v>
      </c>
      <c r="P29" s="15"/>
      <c r="Q29" s="27"/>
      <c r="R29" s="27"/>
      <c r="S29" s="27">
        <f t="shared" si="1"/>
        <v>0</v>
      </c>
      <c r="T29" s="27"/>
      <c r="U29" s="27">
        <f t="shared" si="2"/>
        <v>0</v>
      </c>
      <c r="V29" s="18"/>
      <c r="W29" s="15"/>
      <c r="X29" s="15"/>
      <c r="Y29" s="15"/>
    </row>
    <row r="30" spans="1:25" ht="51.75" customHeight="1">
      <c r="A30" s="26"/>
      <c r="B30" s="26"/>
      <c r="C30" s="26"/>
      <c r="D30" s="26"/>
      <c r="E30" s="26"/>
      <c r="F30" s="26"/>
      <c r="G30" s="36" t="s">
        <v>6</v>
      </c>
      <c r="H30" s="39"/>
      <c r="I30" s="40"/>
      <c r="J30" s="19"/>
      <c r="K30" s="5" t="s">
        <v>98</v>
      </c>
      <c r="L30" s="5"/>
      <c r="M30" s="5" t="s">
        <v>98</v>
      </c>
      <c r="N30" s="5"/>
      <c r="O30" s="5" t="s">
        <v>98</v>
      </c>
      <c r="P30" s="15"/>
      <c r="Q30" s="27">
        <v>1950000</v>
      </c>
      <c r="R30" s="27">
        <v>64590</v>
      </c>
      <c r="S30" s="27">
        <f t="shared" si="1"/>
        <v>2014590</v>
      </c>
      <c r="T30" s="27">
        <v>1995549</v>
      </c>
      <c r="U30" s="27">
        <f t="shared" si="2"/>
        <v>-19041</v>
      </c>
      <c r="V30" s="18" t="s">
        <v>152</v>
      </c>
      <c r="W30" s="15"/>
      <c r="X30" s="15"/>
      <c r="Y30" s="15"/>
    </row>
    <row r="31" spans="1:25" ht="93" customHeight="1">
      <c r="A31" s="26"/>
      <c r="B31" s="26">
        <v>2</v>
      </c>
      <c r="C31" s="26">
        <v>1030</v>
      </c>
      <c r="D31" s="26" t="s">
        <v>120</v>
      </c>
      <c r="E31" s="26" t="s">
        <v>123</v>
      </c>
      <c r="F31" s="26">
        <v>1</v>
      </c>
      <c r="G31" s="17"/>
      <c r="H31" s="19" t="s">
        <v>136</v>
      </c>
      <c r="I31" s="19" t="s">
        <v>137</v>
      </c>
      <c r="J31" s="19"/>
      <c r="K31" s="5" t="s">
        <v>98</v>
      </c>
      <c r="L31" s="5"/>
      <c r="M31" s="5" t="s">
        <v>98</v>
      </c>
      <c r="N31" s="5"/>
      <c r="O31" s="5" t="s">
        <v>98</v>
      </c>
      <c r="P31" s="15"/>
      <c r="Q31" s="27"/>
      <c r="R31" s="27"/>
      <c r="S31" s="27">
        <f t="shared" si="1"/>
        <v>0</v>
      </c>
      <c r="T31" s="27"/>
      <c r="U31" s="27">
        <f t="shared" si="2"/>
        <v>0</v>
      </c>
      <c r="V31" s="18"/>
      <c r="W31" s="15"/>
      <c r="X31" s="15"/>
      <c r="Y31" s="15"/>
    </row>
    <row r="32" spans="1:25" ht="40.5" customHeight="1">
      <c r="A32" s="26"/>
      <c r="B32" s="26"/>
      <c r="C32" s="26"/>
      <c r="D32" s="26"/>
      <c r="E32" s="26"/>
      <c r="F32" s="26"/>
      <c r="G32" s="36" t="s">
        <v>6</v>
      </c>
      <c r="H32" s="39"/>
      <c r="I32" s="40"/>
      <c r="J32" s="19"/>
      <c r="K32" s="5" t="s">
        <v>98</v>
      </c>
      <c r="L32" s="5"/>
      <c r="M32" s="5" t="s">
        <v>98</v>
      </c>
      <c r="N32" s="5"/>
      <c r="O32" s="5" t="s">
        <v>98</v>
      </c>
      <c r="P32" s="15"/>
      <c r="Q32" s="27">
        <v>38987.4</v>
      </c>
      <c r="R32" s="27">
        <v>199764.6</v>
      </c>
      <c r="S32" s="27">
        <f t="shared" si="1"/>
        <v>238752</v>
      </c>
      <c r="T32" s="27">
        <v>193111.54</v>
      </c>
      <c r="U32" s="27">
        <f t="shared" si="2"/>
        <v>-45640.459999999992</v>
      </c>
      <c r="V32" s="18" t="s">
        <v>177</v>
      </c>
      <c r="W32" s="15"/>
      <c r="X32" s="15"/>
      <c r="Y32" s="15"/>
    </row>
    <row r="33" spans="1:25" ht="50.25" customHeight="1">
      <c r="A33" s="26"/>
      <c r="B33" s="26">
        <v>2</v>
      </c>
      <c r="C33" s="26">
        <v>1052</v>
      </c>
      <c r="D33" s="26" t="s">
        <v>124</v>
      </c>
      <c r="E33" s="26" t="s">
        <v>123</v>
      </c>
      <c r="F33" s="26">
        <v>1</v>
      </c>
      <c r="G33" s="17"/>
      <c r="H33" s="19" t="s">
        <v>102</v>
      </c>
      <c r="I33" s="19" t="s">
        <v>103</v>
      </c>
      <c r="J33" s="19" t="s">
        <v>69</v>
      </c>
      <c r="K33" s="5">
        <v>160000</v>
      </c>
      <c r="L33" s="5"/>
      <c r="M33" s="5">
        <v>160000</v>
      </c>
      <c r="N33" s="5">
        <f>2074+3899+1838+73811+36320+2166</f>
        <v>120108</v>
      </c>
      <c r="O33" s="5">
        <f>N33-M33</f>
        <v>-39892</v>
      </c>
      <c r="P33" s="15"/>
      <c r="Q33" s="27"/>
      <c r="R33" s="27"/>
      <c r="S33" s="27">
        <f t="shared" si="1"/>
        <v>0</v>
      </c>
      <c r="T33" s="27"/>
      <c r="U33" s="27">
        <f t="shared" si="2"/>
        <v>0</v>
      </c>
      <c r="V33" s="18"/>
      <c r="W33" s="15"/>
      <c r="X33" s="15"/>
      <c r="Y33" s="15"/>
    </row>
    <row r="34" spans="1:25" ht="34.5" customHeight="1">
      <c r="A34" s="26"/>
      <c r="B34" s="26"/>
      <c r="C34" s="26"/>
      <c r="D34" s="26"/>
      <c r="E34" s="26"/>
      <c r="F34" s="26">
        <v>2</v>
      </c>
      <c r="G34" s="17"/>
      <c r="H34" s="19"/>
      <c r="I34" s="19" t="s">
        <v>104</v>
      </c>
      <c r="J34" s="19" t="s">
        <v>68</v>
      </c>
      <c r="K34" s="5">
        <v>7</v>
      </c>
      <c r="L34" s="5"/>
      <c r="M34" s="5">
        <v>7</v>
      </c>
      <c r="N34" s="5">
        <v>7</v>
      </c>
      <c r="O34" s="5">
        <f>N34-M34</f>
        <v>0</v>
      </c>
      <c r="P34" s="15"/>
      <c r="Q34" s="27"/>
      <c r="R34" s="27"/>
      <c r="S34" s="27">
        <f t="shared" si="1"/>
        <v>0</v>
      </c>
      <c r="T34" s="27"/>
      <c r="U34" s="27">
        <f t="shared" si="2"/>
        <v>0</v>
      </c>
      <c r="V34" s="18"/>
      <c r="W34" s="15"/>
      <c r="X34" s="15"/>
      <c r="Y34" s="15"/>
    </row>
    <row r="35" spans="1:25" ht="35.25" customHeight="1">
      <c r="A35" s="26"/>
      <c r="B35" s="26"/>
      <c r="C35" s="26"/>
      <c r="D35" s="26"/>
      <c r="E35" s="26"/>
      <c r="F35" s="26">
        <v>3</v>
      </c>
      <c r="G35" s="17"/>
      <c r="H35" s="19"/>
      <c r="I35" s="19" t="s">
        <v>105</v>
      </c>
      <c r="J35" s="19" t="s">
        <v>68</v>
      </c>
      <c r="K35" s="5">
        <v>5</v>
      </c>
      <c r="L35" s="5"/>
      <c r="M35" s="5">
        <v>5</v>
      </c>
      <c r="N35" s="5">
        <v>5</v>
      </c>
      <c r="O35" s="5">
        <f>N35-M35</f>
        <v>0</v>
      </c>
      <c r="P35" s="15"/>
      <c r="Q35" s="27"/>
      <c r="R35" s="27"/>
      <c r="S35" s="27">
        <f t="shared" si="1"/>
        <v>0</v>
      </c>
      <c r="T35" s="27"/>
      <c r="U35" s="27">
        <f t="shared" si="2"/>
        <v>0</v>
      </c>
      <c r="V35" s="18"/>
      <c r="W35" s="15"/>
      <c r="X35" s="15"/>
      <c r="Y35" s="15"/>
    </row>
    <row r="36" spans="1:25" ht="49.5" customHeight="1">
      <c r="A36" s="26"/>
      <c r="B36" s="26"/>
      <c r="C36" s="26"/>
      <c r="D36" s="26"/>
      <c r="E36" s="26"/>
      <c r="F36" s="26"/>
      <c r="G36" s="36" t="s">
        <v>6</v>
      </c>
      <c r="H36" s="39"/>
      <c r="I36" s="40"/>
      <c r="J36" s="19"/>
      <c r="K36" s="5" t="s">
        <v>98</v>
      </c>
      <c r="L36" s="5"/>
      <c r="M36" s="5" t="s">
        <v>98</v>
      </c>
      <c r="N36" s="5"/>
      <c r="O36" s="5" t="s">
        <v>98</v>
      </c>
      <c r="P36" s="15"/>
      <c r="Q36" s="27">
        <v>320375.8</v>
      </c>
      <c r="R36" s="27"/>
      <c r="S36" s="27">
        <f t="shared" si="1"/>
        <v>320375.8</v>
      </c>
      <c r="T36" s="27">
        <v>316001.74</v>
      </c>
      <c r="U36" s="27">
        <f t="shared" si="2"/>
        <v>-4374.0599999999977</v>
      </c>
      <c r="V36" s="18" t="s">
        <v>173</v>
      </c>
      <c r="W36" s="15"/>
      <c r="X36" s="15"/>
      <c r="Y36" s="15"/>
    </row>
    <row r="37" spans="1:25" ht="31.5" customHeight="1">
      <c r="A37" s="26"/>
      <c r="B37" s="26">
        <v>2</v>
      </c>
      <c r="C37" s="26">
        <v>1093</v>
      </c>
      <c r="D37" s="26" t="s">
        <v>124</v>
      </c>
      <c r="E37" s="26" t="s">
        <v>123</v>
      </c>
      <c r="F37" s="26">
        <v>1</v>
      </c>
      <c r="G37" s="17"/>
      <c r="H37" s="19" t="s">
        <v>0</v>
      </c>
      <c r="I37" s="19" t="s">
        <v>32</v>
      </c>
      <c r="J37" s="19" t="s">
        <v>69</v>
      </c>
      <c r="K37" s="5">
        <v>5040</v>
      </c>
      <c r="L37" s="5"/>
      <c r="M37" s="5">
        <f>K37+L37</f>
        <v>5040</v>
      </c>
      <c r="N37" s="5">
        <v>4600</v>
      </c>
      <c r="O37" s="5">
        <f>N37-M37</f>
        <v>-440</v>
      </c>
      <c r="P37" s="15"/>
      <c r="Q37" s="27"/>
      <c r="R37" s="27"/>
      <c r="S37" s="27">
        <f t="shared" si="1"/>
        <v>0</v>
      </c>
      <c r="T37" s="27"/>
      <c r="U37" s="27">
        <f t="shared" si="2"/>
        <v>0</v>
      </c>
      <c r="V37" s="18"/>
      <c r="W37" s="15"/>
      <c r="X37" s="15"/>
      <c r="Y37" s="15"/>
    </row>
    <row r="38" spans="1:25" ht="21" customHeight="1">
      <c r="A38" s="26"/>
      <c r="B38" s="26"/>
      <c r="C38" s="26"/>
      <c r="D38" s="26"/>
      <c r="E38" s="26"/>
      <c r="F38" s="26">
        <v>2</v>
      </c>
      <c r="G38" s="17"/>
      <c r="H38" s="19"/>
      <c r="I38" s="19" t="s">
        <v>33</v>
      </c>
      <c r="J38" s="19"/>
      <c r="K38" s="5">
        <v>1260</v>
      </c>
      <c r="L38" s="5"/>
      <c r="M38" s="5">
        <f>K38+L38</f>
        <v>1260</v>
      </c>
      <c r="N38" s="5">
        <v>2588</v>
      </c>
      <c r="O38" s="5">
        <f>N38-M38</f>
        <v>1328</v>
      </c>
      <c r="P38" s="15"/>
      <c r="Q38" s="27"/>
      <c r="R38" s="27"/>
      <c r="S38" s="27">
        <f t="shared" si="1"/>
        <v>0</v>
      </c>
      <c r="T38" s="27"/>
      <c r="U38" s="27">
        <f t="shared" si="2"/>
        <v>0</v>
      </c>
      <c r="V38" s="18"/>
      <c r="W38" s="15"/>
      <c r="X38" s="15"/>
      <c r="Y38" s="15"/>
    </row>
    <row r="39" spans="1:25" ht="21.75" customHeight="1">
      <c r="A39" s="26"/>
      <c r="B39" s="26"/>
      <c r="C39" s="26"/>
      <c r="D39" s="26"/>
      <c r="E39" s="26"/>
      <c r="F39" s="26"/>
      <c r="G39" s="36" t="s">
        <v>6</v>
      </c>
      <c r="H39" s="39"/>
      <c r="I39" s="40"/>
      <c r="J39" s="19"/>
      <c r="K39" s="5" t="s">
        <v>98</v>
      </c>
      <c r="L39" s="5"/>
      <c r="M39" s="5" t="s">
        <v>98</v>
      </c>
      <c r="N39" s="5"/>
      <c r="O39" s="5" t="s">
        <v>98</v>
      </c>
      <c r="P39" s="15"/>
      <c r="Q39" s="27">
        <v>290834.2</v>
      </c>
      <c r="R39" s="27"/>
      <c r="S39" s="27">
        <f t="shared" si="1"/>
        <v>290834.2</v>
      </c>
      <c r="T39" s="27">
        <v>290834.2</v>
      </c>
      <c r="U39" s="27">
        <f t="shared" si="2"/>
        <v>0</v>
      </c>
      <c r="V39" s="18"/>
      <c r="W39" s="15"/>
      <c r="X39" s="15"/>
      <c r="Y39" s="15"/>
    </row>
    <row r="40" spans="1:25" ht="30" customHeight="1">
      <c r="A40" s="26"/>
      <c r="B40" s="26">
        <v>2</v>
      </c>
      <c r="C40" s="26">
        <v>1093</v>
      </c>
      <c r="D40" s="26" t="s">
        <v>124</v>
      </c>
      <c r="E40" s="26" t="s">
        <v>121</v>
      </c>
      <c r="F40" s="26">
        <v>1</v>
      </c>
      <c r="G40" s="17"/>
      <c r="H40" s="19" t="s">
        <v>106</v>
      </c>
      <c r="I40" s="25" t="s">
        <v>27</v>
      </c>
      <c r="J40" s="19" t="s">
        <v>69</v>
      </c>
      <c r="K40" s="5">
        <f>SUM(K41:K58)</f>
        <v>4608</v>
      </c>
      <c r="L40" s="5"/>
      <c r="M40" s="5">
        <f>SUM(M41:M58)</f>
        <v>4608</v>
      </c>
      <c r="N40" s="5">
        <f>SUM(N41:N58)</f>
        <v>4338</v>
      </c>
      <c r="O40" s="5">
        <f>N40-M40</f>
        <v>-270</v>
      </c>
      <c r="P40" s="20"/>
      <c r="Q40" s="27"/>
      <c r="R40" s="27"/>
      <c r="S40" s="27">
        <f t="shared" si="1"/>
        <v>0</v>
      </c>
      <c r="T40" s="27"/>
      <c r="U40" s="27">
        <f t="shared" si="2"/>
        <v>0</v>
      </c>
      <c r="V40" s="18"/>
      <c r="W40" s="15"/>
      <c r="X40" s="15"/>
      <c r="Y40" s="15"/>
    </row>
    <row r="41" spans="1:25" ht="22.5" customHeight="1">
      <c r="A41" s="26"/>
      <c r="B41" s="26"/>
      <c r="C41" s="26"/>
      <c r="D41" s="26"/>
      <c r="E41" s="26"/>
      <c r="F41" s="26">
        <v>1</v>
      </c>
      <c r="G41" s="17"/>
      <c r="H41" s="16"/>
      <c r="I41" s="19" t="s">
        <v>3</v>
      </c>
      <c r="J41" s="19"/>
      <c r="K41" s="5">
        <v>248</v>
      </c>
      <c r="L41" s="5"/>
      <c r="M41" s="5">
        <f t="shared" ref="M41:M62" si="3">K41</f>
        <v>248</v>
      </c>
      <c r="N41" s="5">
        <v>285</v>
      </c>
      <c r="O41" s="5">
        <f t="shared" ref="O41:O62" si="4">N41-M41</f>
        <v>37</v>
      </c>
      <c r="P41" s="20"/>
      <c r="Q41" s="27"/>
      <c r="R41" s="27"/>
      <c r="S41" s="27">
        <f t="shared" si="1"/>
        <v>0</v>
      </c>
      <c r="T41" s="27"/>
      <c r="U41" s="27">
        <f t="shared" si="2"/>
        <v>0</v>
      </c>
      <c r="V41" s="18"/>
      <c r="W41" s="15"/>
      <c r="X41" s="15"/>
      <c r="Y41" s="15"/>
    </row>
    <row r="42" spans="1:25" ht="18.75" customHeight="1">
      <c r="A42" s="26"/>
      <c r="B42" s="26"/>
      <c r="C42" s="26"/>
      <c r="D42" s="26"/>
      <c r="E42" s="26"/>
      <c r="F42" s="26">
        <v>2</v>
      </c>
      <c r="G42" s="17"/>
      <c r="H42" s="16"/>
      <c r="I42" s="19" t="s">
        <v>28</v>
      </c>
      <c r="J42" s="19"/>
      <c r="K42" s="5">
        <v>179</v>
      </c>
      <c r="L42" s="5"/>
      <c r="M42" s="5">
        <f t="shared" si="3"/>
        <v>179</v>
      </c>
      <c r="N42" s="5">
        <v>218</v>
      </c>
      <c r="O42" s="5">
        <f t="shared" si="4"/>
        <v>39</v>
      </c>
      <c r="P42" s="20"/>
      <c r="Q42" s="27"/>
      <c r="R42" s="27"/>
      <c r="S42" s="27">
        <f t="shared" si="1"/>
        <v>0</v>
      </c>
      <c r="T42" s="27"/>
      <c r="U42" s="27">
        <f t="shared" si="2"/>
        <v>0</v>
      </c>
      <c r="V42" s="18"/>
      <c r="W42" s="15"/>
      <c r="X42" s="15"/>
      <c r="Y42" s="15"/>
    </row>
    <row r="43" spans="1:25" ht="21.75" customHeight="1">
      <c r="A43" s="26"/>
      <c r="B43" s="26"/>
      <c r="C43" s="26"/>
      <c r="D43" s="26"/>
      <c r="E43" s="26"/>
      <c r="F43" s="26">
        <v>3</v>
      </c>
      <c r="G43" s="17"/>
      <c r="H43" s="16"/>
      <c r="I43" s="19" t="s">
        <v>1</v>
      </c>
      <c r="J43" s="19"/>
      <c r="K43" s="5">
        <v>472</v>
      </c>
      <c r="L43" s="5"/>
      <c r="M43" s="5">
        <f t="shared" si="3"/>
        <v>472</v>
      </c>
      <c r="N43" s="5">
        <v>592</v>
      </c>
      <c r="O43" s="5">
        <f t="shared" si="4"/>
        <v>120</v>
      </c>
      <c r="P43" s="20"/>
      <c r="Q43" s="27"/>
      <c r="R43" s="27"/>
      <c r="S43" s="27">
        <f t="shared" si="1"/>
        <v>0</v>
      </c>
      <c r="T43" s="27"/>
      <c r="U43" s="27">
        <f t="shared" si="2"/>
        <v>0</v>
      </c>
      <c r="V43" s="18"/>
      <c r="W43" s="15"/>
      <c r="X43" s="15"/>
      <c r="Y43" s="15"/>
    </row>
    <row r="44" spans="1:25" ht="20.25" customHeight="1">
      <c r="A44" s="26"/>
      <c r="B44" s="26"/>
      <c r="C44" s="26"/>
      <c r="D44" s="26"/>
      <c r="E44" s="26"/>
      <c r="F44" s="26"/>
      <c r="G44" s="17"/>
      <c r="H44" s="16"/>
      <c r="I44" s="19" t="s">
        <v>149</v>
      </c>
      <c r="J44" s="19"/>
      <c r="K44" s="5">
        <v>20</v>
      </c>
      <c r="L44" s="5"/>
      <c r="M44" s="5">
        <f t="shared" si="3"/>
        <v>20</v>
      </c>
      <c r="N44" s="5">
        <v>1</v>
      </c>
      <c r="O44" s="5">
        <f t="shared" si="4"/>
        <v>-19</v>
      </c>
      <c r="P44" s="20"/>
      <c r="Q44" s="27"/>
      <c r="R44" s="27"/>
      <c r="S44" s="27">
        <f t="shared" si="1"/>
        <v>0</v>
      </c>
      <c r="T44" s="27"/>
      <c r="U44" s="27">
        <f t="shared" si="2"/>
        <v>0</v>
      </c>
      <c r="V44" s="18"/>
      <c r="W44" s="15"/>
      <c r="X44" s="15"/>
      <c r="Y44" s="15"/>
    </row>
    <row r="45" spans="1:25" ht="21.75" customHeight="1">
      <c r="A45" s="26"/>
      <c r="B45" s="26"/>
      <c r="C45" s="26"/>
      <c r="D45" s="26"/>
      <c r="E45" s="26"/>
      <c r="F45" s="26"/>
      <c r="G45" s="17"/>
      <c r="H45" s="16"/>
      <c r="I45" s="19" t="s">
        <v>150</v>
      </c>
      <c r="J45" s="19"/>
      <c r="K45" s="5">
        <v>60</v>
      </c>
      <c r="L45" s="5"/>
      <c r="M45" s="5">
        <f t="shared" si="3"/>
        <v>60</v>
      </c>
      <c r="N45" s="5">
        <v>46</v>
      </c>
      <c r="O45" s="5">
        <f t="shared" si="4"/>
        <v>-14</v>
      </c>
      <c r="P45" s="20"/>
      <c r="Q45" s="27"/>
      <c r="R45" s="27"/>
      <c r="S45" s="27">
        <f t="shared" si="1"/>
        <v>0</v>
      </c>
      <c r="T45" s="27"/>
      <c r="U45" s="27">
        <f t="shared" si="2"/>
        <v>0</v>
      </c>
      <c r="V45" s="18"/>
      <c r="W45" s="15"/>
      <c r="X45" s="15"/>
      <c r="Y45" s="15"/>
    </row>
    <row r="46" spans="1:25" ht="19.5" customHeight="1">
      <c r="A46" s="26"/>
      <c r="B46" s="26"/>
      <c r="C46" s="26"/>
      <c r="D46" s="26"/>
      <c r="E46" s="26"/>
      <c r="F46" s="26">
        <v>4</v>
      </c>
      <c r="G46" s="17"/>
      <c r="H46" s="16"/>
      <c r="I46" s="19" t="s">
        <v>4</v>
      </c>
      <c r="J46" s="19"/>
      <c r="K46" s="5">
        <v>386</v>
      </c>
      <c r="L46" s="5"/>
      <c r="M46" s="5">
        <f t="shared" si="3"/>
        <v>386</v>
      </c>
      <c r="N46" s="5">
        <v>382</v>
      </c>
      <c r="O46" s="5">
        <f t="shared" si="4"/>
        <v>-4</v>
      </c>
      <c r="P46" s="20"/>
      <c r="Q46" s="27"/>
      <c r="R46" s="27"/>
      <c r="S46" s="27">
        <f t="shared" si="1"/>
        <v>0</v>
      </c>
      <c r="T46" s="27"/>
      <c r="U46" s="27">
        <f t="shared" si="2"/>
        <v>0</v>
      </c>
      <c r="V46" s="18"/>
      <c r="W46" s="15"/>
      <c r="X46" s="15"/>
      <c r="Y46" s="15"/>
    </row>
    <row r="47" spans="1:25" ht="21.75" customHeight="1">
      <c r="A47" s="26"/>
      <c r="B47" s="26"/>
      <c r="C47" s="26"/>
      <c r="D47" s="26"/>
      <c r="E47" s="26"/>
      <c r="F47" s="26">
        <v>5</v>
      </c>
      <c r="G47" s="17"/>
      <c r="H47" s="16"/>
      <c r="I47" s="19" t="s">
        <v>17</v>
      </c>
      <c r="J47" s="19"/>
      <c r="K47" s="5">
        <v>22</v>
      </c>
      <c r="L47" s="5"/>
      <c r="M47" s="5">
        <f t="shared" si="3"/>
        <v>22</v>
      </c>
      <c r="N47" s="5">
        <v>39</v>
      </c>
      <c r="O47" s="5">
        <f t="shared" si="4"/>
        <v>17</v>
      </c>
      <c r="P47" s="20"/>
      <c r="Q47" s="27"/>
      <c r="R47" s="27"/>
      <c r="S47" s="27">
        <f t="shared" si="1"/>
        <v>0</v>
      </c>
      <c r="T47" s="27"/>
      <c r="U47" s="27">
        <f t="shared" si="2"/>
        <v>0</v>
      </c>
      <c r="V47" s="18"/>
      <c r="W47" s="15"/>
      <c r="X47" s="15"/>
      <c r="Y47" s="15"/>
    </row>
    <row r="48" spans="1:25" ht="21.75" customHeight="1">
      <c r="A48" s="26"/>
      <c r="B48" s="26"/>
      <c r="C48" s="26"/>
      <c r="D48" s="26"/>
      <c r="E48" s="26"/>
      <c r="F48" s="26">
        <v>6</v>
      </c>
      <c r="G48" s="17"/>
      <c r="H48" s="16"/>
      <c r="I48" s="19" t="s">
        <v>9</v>
      </c>
      <c r="J48" s="19"/>
      <c r="K48" s="5">
        <v>460</v>
      </c>
      <c r="L48" s="5"/>
      <c r="M48" s="5">
        <f t="shared" si="3"/>
        <v>460</v>
      </c>
      <c r="N48" s="5">
        <v>740</v>
      </c>
      <c r="O48" s="5">
        <f t="shared" si="4"/>
        <v>280</v>
      </c>
      <c r="P48" s="20"/>
      <c r="Q48" s="27"/>
      <c r="R48" s="27"/>
      <c r="S48" s="27">
        <f t="shared" si="1"/>
        <v>0</v>
      </c>
      <c r="T48" s="27"/>
      <c r="U48" s="27">
        <f t="shared" si="2"/>
        <v>0</v>
      </c>
      <c r="V48" s="18"/>
      <c r="W48" s="15"/>
      <c r="X48" s="15"/>
      <c r="Y48" s="15"/>
    </row>
    <row r="49" spans="1:25" ht="21" customHeight="1">
      <c r="A49" s="26"/>
      <c r="B49" s="26"/>
      <c r="C49" s="26"/>
      <c r="D49" s="26"/>
      <c r="E49" s="26"/>
      <c r="F49" s="26">
        <v>7</v>
      </c>
      <c r="G49" s="17"/>
      <c r="H49" s="16"/>
      <c r="I49" s="19" t="s">
        <v>96</v>
      </c>
      <c r="J49" s="19"/>
      <c r="K49" s="5">
        <v>422</v>
      </c>
      <c r="L49" s="5"/>
      <c r="M49" s="5">
        <f t="shared" si="3"/>
        <v>422</v>
      </c>
      <c r="N49" s="5">
        <v>475</v>
      </c>
      <c r="O49" s="5">
        <f t="shared" si="4"/>
        <v>53</v>
      </c>
      <c r="P49" s="20"/>
      <c r="Q49" s="27"/>
      <c r="R49" s="27"/>
      <c r="S49" s="27">
        <f t="shared" si="1"/>
        <v>0</v>
      </c>
      <c r="T49" s="27"/>
      <c r="U49" s="27">
        <f t="shared" si="2"/>
        <v>0</v>
      </c>
      <c r="V49" s="18"/>
      <c r="W49" s="15"/>
      <c r="X49" s="15"/>
      <c r="Y49" s="15"/>
    </row>
    <row r="50" spans="1:25" ht="20.25" customHeight="1">
      <c r="A50" s="26"/>
      <c r="B50" s="26"/>
      <c r="C50" s="26"/>
      <c r="D50" s="26"/>
      <c r="E50" s="26"/>
      <c r="F50" s="26">
        <v>8</v>
      </c>
      <c r="G50" s="17"/>
      <c r="H50" s="16"/>
      <c r="I50" s="19" t="s">
        <v>18</v>
      </c>
      <c r="J50" s="19"/>
      <c r="K50" s="5">
        <v>2</v>
      </c>
      <c r="L50" s="5"/>
      <c r="M50" s="5">
        <f t="shared" si="3"/>
        <v>2</v>
      </c>
      <c r="N50" s="5">
        <v>3</v>
      </c>
      <c r="O50" s="5">
        <f t="shared" si="4"/>
        <v>1</v>
      </c>
      <c r="P50" s="20"/>
      <c r="Q50" s="27"/>
      <c r="R50" s="27"/>
      <c r="S50" s="27">
        <f t="shared" si="1"/>
        <v>0</v>
      </c>
      <c r="T50" s="27"/>
      <c r="U50" s="27">
        <f t="shared" si="2"/>
        <v>0</v>
      </c>
      <c r="V50" s="18"/>
      <c r="W50" s="15"/>
      <c r="X50" s="15"/>
      <c r="Y50" s="15"/>
    </row>
    <row r="51" spans="1:25" ht="21.75" customHeight="1">
      <c r="A51" s="26"/>
      <c r="B51" s="26"/>
      <c r="C51" s="26"/>
      <c r="D51" s="26"/>
      <c r="E51" s="26"/>
      <c r="F51" s="26">
        <v>9</v>
      </c>
      <c r="G51" s="17"/>
      <c r="H51" s="16"/>
      <c r="I51" s="19" t="s">
        <v>21</v>
      </c>
      <c r="J51" s="19"/>
      <c r="K51" s="5">
        <v>164</v>
      </c>
      <c r="L51" s="5"/>
      <c r="M51" s="5">
        <f t="shared" si="3"/>
        <v>164</v>
      </c>
      <c r="N51" s="5">
        <v>182</v>
      </c>
      <c r="O51" s="5">
        <f t="shared" si="4"/>
        <v>18</v>
      </c>
      <c r="P51" s="20"/>
      <c r="Q51" s="27"/>
      <c r="R51" s="27"/>
      <c r="S51" s="27">
        <f t="shared" si="1"/>
        <v>0</v>
      </c>
      <c r="T51" s="27"/>
      <c r="U51" s="27">
        <f t="shared" si="2"/>
        <v>0</v>
      </c>
      <c r="V51" s="18"/>
      <c r="W51" s="15"/>
      <c r="X51" s="15"/>
      <c r="Y51" s="15"/>
    </row>
    <row r="52" spans="1:25" ht="19.5" customHeight="1">
      <c r="A52" s="26"/>
      <c r="B52" s="26"/>
      <c r="C52" s="26"/>
      <c r="D52" s="26"/>
      <c r="E52" s="26"/>
      <c r="F52" s="26">
        <v>10</v>
      </c>
      <c r="G52" s="17"/>
      <c r="H52" s="16"/>
      <c r="I52" s="19" t="s">
        <v>2</v>
      </c>
      <c r="J52" s="19"/>
      <c r="K52" s="5">
        <v>171</v>
      </c>
      <c r="L52" s="5"/>
      <c r="M52" s="5">
        <f t="shared" si="3"/>
        <v>171</v>
      </c>
      <c r="N52" s="5">
        <v>97</v>
      </c>
      <c r="O52" s="5">
        <f t="shared" si="4"/>
        <v>-74</v>
      </c>
      <c r="P52" s="20"/>
      <c r="Q52" s="27"/>
      <c r="R52" s="27"/>
      <c r="S52" s="27">
        <f t="shared" si="1"/>
        <v>0</v>
      </c>
      <c r="T52" s="27"/>
      <c r="U52" s="27">
        <f t="shared" si="2"/>
        <v>0</v>
      </c>
      <c r="V52" s="18"/>
      <c r="W52" s="15"/>
      <c r="X52" s="15"/>
      <c r="Y52" s="15"/>
    </row>
    <row r="53" spans="1:25" ht="21.75" customHeight="1">
      <c r="A53" s="26"/>
      <c r="B53" s="26"/>
      <c r="C53" s="26"/>
      <c r="D53" s="26"/>
      <c r="E53" s="26"/>
      <c r="F53" s="26">
        <v>11</v>
      </c>
      <c r="G53" s="17"/>
      <c r="H53" s="16"/>
      <c r="I53" s="19" t="s">
        <v>10</v>
      </c>
      <c r="J53" s="19"/>
      <c r="K53" s="5">
        <v>140</v>
      </c>
      <c r="L53" s="5"/>
      <c r="M53" s="5">
        <f t="shared" si="3"/>
        <v>140</v>
      </c>
      <c r="N53" s="5">
        <v>134</v>
      </c>
      <c r="O53" s="5">
        <f t="shared" si="4"/>
        <v>-6</v>
      </c>
      <c r="P53" s="20"/>
      <c r="Q53" s="27"/>
      <c r="R53" s="27"/>
      <c r="S53" s="27">
        <f t="shared" si="1"/>
        <v>0</v>
      </c>
      <c r="T53" s="27"/>
      <c r="U53" s="27">
        <f t="shared" si="2"/>
        <v>0</v>
      </c>
      <c r="V53" s="18"/>
      <c r="W53" s="15"/>
      <c r="X53" s="15"/>
      <c r="Y53" s="15"/>
    </row>
    <row r="54" spans="1:25" ht="33" customHeight="1">
      <c r="A54" s="26"/>
      <c r="B54" s="26"/>
      <c r="C54" s="26"/>
      <c r="D54" s="26"/>
      <c r="E54" s="26"/>
      <c r="F54" s="26">
        <v>12</v>
      </c>
      <c r="G54" s="17"/>
      <c r="H54" s="16"/>
      <c r="I54" s="19" t="s">
        <v>5</v>
      </c>
      <c r="J54" s="19"/>
      <c r="K54" s="5">
        <v>922</v>
      </c>
      <c r="L54" s="5"/>
      <c r="M54" s="5">
        <f t="shared" si="3"/>
        <v>922</v>
      </c>
      <c r="N54" s="5">
        <v>220</v>
      </c>
      <c r="O54" s="5">
        <f t="shared" si="4"/>
        <v>-702</v>
      </c>
      <c r="P54" s="20"/>
      <c r="Q54" s="27"/>
      <c r="R54" s="27"/>
      <c r="S54" s="27">
        <f t="shared" si="1"/>
        <v>0</v>
      </c>
      <c r="T54" s="27"/>
      <c r="U54" s="27">
        <f t="shared" si="2"/>
        <v>0</v>
      </c>
      <c r="V54" s="18"/>
      <c r="W54" s="15"/>
      <c r="X54" s="15"/>
      <c r="Y54" s="15"/>
    </row>
    <row r="55" spans="1:25" ht="33.75" customHeight="1">
      <c r="A55" s="26"/>
      <c r="B55" s="26"/>
      <c r="C55" s="26"/>
      <c r="D55" s="26"/>
      <c r="E55" s="26"/>
      <c r="F55" s="26">
        <v>13</v>
      </c>
      <c r="G55" s="17"/>
      <c r="H55" s="16"/>
      <c r="I55" s="19" t="s">
        <v>22</v>
      </c>
      <c r="J55" s="19"/>
      <c r="K55" s="5">
        <v>142</v>
      </c>
      <c r="L55" s="5"/>
      <c r="M55" s="5">
        <f t="shared" si="3"/>
        <v>142</v>
      </c>
      <c r="N55" s="5">
        <v>192</v>
      </c>
      <c r="O55" s="5">
        <f t="shared" si="4"/>
        <v>50</v>
      </c>
      <c r="P55" s="20"/>
      <c r="Q55" s="27"/>
      <c r="R55" s="27"/>
      <c r="S55" s="27">
        <f t="shared" si="1"/>
        <v>0</v>
      </c>
      <c r="T55" s="27"/>
      <c r="U55" s="27">
        <f t="shared" si="2"/>
        <v>0</v>
      </c>
      <c r="V55" s="18"/>
      <c r="W55" s="15"/>
      <c r="X55" s="15"/>
      <c r="Y55" s="15"/>
    </row>
    <row r="56" spans="1:25" ht="27" customHeight="1">
      <c r="A56" s="26"/>
      <c r="B56" s="26"/>
      <c r="C56" s="26"/>
      <c r="D56" s="26"/>
      <c r="E56" s="26"/>
      <c r="F56" s="26">
        <v>14</v>
      </c>
      <c r="G56" s="17"/>
      <c r="H56" s="16"/>
      <c r="I56" s="19" t="s">
        <v>23</v>
      </c>
      <c r="J56" s="19"/>
      <c r="K56" s="5">
        <v>185</v>
      </c>
      <c r="L56" s="5"/>
      <c r="M56" s="5">
        <f t="shared" si="3"/>
        <v>185</v>
      </c>
      <c r="N56" s="5">
        <v>55</v>
      </c>
      <c r="O56" s="5">
        <f t="shared" si="4"/>
        <v>-130</v>
      </c>
      <c r="P56" s="20"/>
      <c r="Q56" s="27"/>
      <c r="R56" s="27"/>
      <c r="S56" s="27">
        <f t="shared" si="1"/>
        <v>0</v>
      </c>
      <c r="T56" s="27"/>
      <c r="U56" s="27">
        <f t="shared" si="2"/>
        <v>0</v>
      </c>
      <c r="V56" s="18"/>
      <c r="W56" s="15"/>
      <c r="X56" s="15"/>
      <c r="Y56" s="15"/>
    </row>
    <row r="57" spans="1:25" ht="19.5" customHeight="1">
      <c r="A57" s="26"/>
      <c r="B57" s="26"/>
      <c r="C57" s="26"/>
      <c r="D57" s="26"/>
      <c r="E57" s="26"/>
      <c r="F57" s="26">
        <v>15</v>
      </c>
      <c r="G57" s="17"/>
      <c r="H57" s="16"/>
      <c r="I57" s="19" t="s">
        <v>24</v>
      </c>
      <c r="J57" s="19"/>
      <c r="K57" s="5">
        <v>84</v>
      </c>
      <c r="L57" s="5"/>
      <c r="M57" s="5">
        <f t="shared" si="3"/>
        <v>84</v>
      </c>
      <c r="N57" s="5">
        <v>107</v>
      </c>
      <c r="O57" s="5">
        <f t="shared" si="4"/>
        <v>23</v>
      </c>
      <c r="P57" s="20"/>
      <c r="Q57" s="27"/>
      <c r="R57" s="27"/>
      <c r="S57" s="27">
        <f t="shared" si="1"/>
        <v>0</v>
      </c>
      <c r="T57" s="27"/>
      <c r="U57" s="27">
        <f t="shared" si="2"/>
        <v>0</v>
      </c>
      <c r="V57" s="18"/>
      <c r="W57" s="15"/>
      <c r="X57" s="15"/>
      <c r="Y57" s="15"/>
    </row>
    <row r="58" spans="1:25" ht="25.5" customHeight="1">
      <c r="A58" s="26"/>
      <c r="B58" s="26"/>
      <c r="C58" s="26"/>
      <c r="D58" s="26"/>
      <c r="E58" s="26"/>
      <c r="F58" s="26">
        <v>16</v>
      </c>
      <c r="G58" s="17"/>
      <c r="H58" s="16"/>
      <c r="I58" s="19" t="s">
        <v>74</v>
      </c>
      <c r="J58" s="19"/>
      <c r="K58" s="5">
        <v>529</v>
      </c>
      <c r="L58" s="5"/>
      <c r="M58" s="5">
        <f t="shared" si="3"/>
        <v>529</v>
      </c>
      <c r="N58" s="5">
        <v>570</v>
      </c>
      <c r="O58" s="5">
        <f t="shared" si="4"/>
        <v>41</v>
      </c>
      <c r="P58" s="20"/>
      <c r="Q58" s="27"/>
      <c r="R58" s="27"/>
      <c r="S58" s="27">
        <f t="shared" si="1"/>
        <v>0</v>
      </c>
      <c r="T58" s="27"/>
      <c r="U58" s="27">
        <f t="shared" si="2"/>
        <v>0</v>
      </c>
      <c r="V58" s="18"/>
      <c r="W58" s="15"/>
      <c r="X58" s="15"/>
      <c r="Y58" s="15"/>
    </row>
    <row r="59" spans="1:25" ht="54.75" customHeight="1">
      <c r="A59" s="26"/>
      <c r="B59" s="26"/>
      <c r="C59" s="26"/>
      <c r="D59" s="26"/>
      <c r="E59" s="26"/>
      <c r="F59" s="26">
        <v>17</v>
      </c>
      <c r="G59" s="17"/>
      <c r="H59" s="16"/>
      <c r="I59" s="19" t="s">
        <v>29</v>
      </c>
      <c r="J59" s="19" t="s">
        <v>65</v>
      </c>
      <c r="K59" s="5">
        <v>90.5</v>
      </c>
      <c r="L59" s="5"/>
      <c r="M59" s="5">
        <f t="shared" si="3"/>
        <v>90.5</v>
      </c>
      <c r="N59" s="5">
        <v>92</v>
      </c>
      <c r="O59" s="5">
        <f t="shared" si="4"/>
        <v>1.5</v>
      </c>
      <c r="P59" s="20"/>
      <c r="Q59" s="27"/>
      <c r="R59" s="27"/>
      <c r="S59" s="27">
        <f t="shared" si="1"/>
        <v>0</v>
      </c>
      <c r="T59" s="27"/>
      <c r="U59" s="27">
        <f t="shared" si="2"/>
        <v>0</v>
      </c>
      <c r="V59" s="18"/>
      <c r="W59" s="15"/>
      <c r="X59" s="15"/>
      <c r="Y59" s="15"/>
    </row>
    <row r="60" spans="1:25" ht="36" customHeight="1">
      <c r="A60" s="26"/>
      <c r="B60" s="26"/>
      <c r="C60" s="26"/>
      <c r="D60" s="26"/>
      <c r="E60" s="26"/>
      <c r="F60" s="26">
        <v>18</v>
      </c>
      <c r="G60" s="17"/>
      <c r="H60" s="16"/>
      <c r="I60" s="19" t="s">
        <v>80</v>
      </c>
      <c r="J60" s="19" t="s">
        <v>68</v>
      </c>
      <c r="K60" s="5">
        <v>30</v>
      </c>
      <c r="L60" s="5"/>
      <c r="M60" s="5">
        <f t="shared" si="3"/>
        <v>30</v>
      </c>
      <c r="N60" s="5">
        <v>30</v>
      </c>
      <c r="O60" s="5">
        <f t="shared" si="4"/>
        <v>0</v>
      </c>
      <c r="P60" s="20"/>
      <c r="Q60" s="27"/>
      <c r="R60" s="27"/>
      <c r="S60" s="27">
        <f t="shared" si="1"/>
        <v>0</v>
      </c>
      <c r="T60" s="27"/>
      <c r="U60" s="27">
        <f t="shared" si="2"/>
        <v>0</v>
      </c>
      <c r="V60" s="18"/>
      <c r="W60" s="15"/>
      <c r="X60" s="15"/>
      <c r="Y60" s="15"/>
    </row>
    <row r="61" spans="1:25" ht="34.5" customHeight="1">
      <c r="A61" s="26"/>
      <c r="B61" s="26"/>
      <c r="C61" s="26"/>
      <c r="D61" s="26"/>
      <c r="E61" s="26"/>
      <c r="F61" s="26">
        <v>19</v>
      </c>
      <c r="G61" s="17"/>
      <c r="H61" s="16"/>
      <c r="I61" s="19" t="s">
        <v>70</v>
      </c>
      <c r="J61" s="19"/>
      <c r="K61" s="5">
        <v>5.5</v>
      </c>
      <c r="L61" s="5"/>
      <c r="M61" s="5">
        <f t="shared" si="3"/>
        <v>5.5</v>
      </c>
      <c r="N61" s="5">
        <v>5.6</v>
      </c>
      <c r="O61" s="5">
        <f t="shared" si="4"/>
        <v>9.9999999999999645E-2</v>
      </c>
      <c r="P61" s="20"/>
      <c r="Q61" s="27"/>
      <c r="R61" s="27"/>
      <c r="S61" s="27">
        <f t="shared" si="1"/>
        <v>0</v>
      </c>
      <c r="T61" s="27"/>
      <c r="U61" s="27">
        <f t="shared" si="2"/>
        <v>0</v>
      </c>
      <c r="V61" s="18"/>
      <c r="W61" s="15"/>
      <c r="X61" s="15"/>
      <c r="Y61" s="15"/>
    </row>
    <row r="62" spans="1:25" ht="34.5" customHeight="1">
      <c r="A62" s="26"/>
      <c r="B62" s="26"/>
      <c r="C62" s="26"/>
      <c r="D62" s="26"/>
      <c r="E62" s="26"/>
      <c r="F62" s="26">
        <v>20</v>
      </c>
      <c r="G62" s="17"/>
      <c r="H62" s="16"/>
      <c r="I62" s="19" t="s">
        <v>56</v>
      </c>
      <c r="J62" s="19"/>
      <c r="K62" s="5">
        <v>72</v>
      </c>
      <c r="L62" s="5"/>
      <c r="M62" s="5">
        <f t="shared" si="3"/>
        <v>72</v>
      </c>
      <c r="N62" s="5">
        <v>73</v>
      </c>
      <c r="O62" s="5">
        <f t="shared" si="4"/>
        <v>1</v>
      </c>
      <c r="P62" s="20"/>
      <c r="Q62" s="27"/>
      <c r="R62" s="27"/>
      <c r="S62" s="27">
        <f t="shared" si="1"/>
        <v>0</v>
      </c>
      <c r="T62" s="27"/>
      <c r="U62" s="27">
        <f t="shared" si="2"/>
        <v>0</v>
      </c>
      <c r="V62" s="18"/>
      <c r="W62" s="15"/>
      <c r="X62" s="15"/>
      <c r="Y62" s="15"/>
    </row>
    <row r="63" spans="1:25" ht="27" customHeight="1">
      <c r="A63" s="26"/>
      <c r="B63" s="26"/>
      <c r="C63" s="26"/>
      <c r="D63" s="26"/>
      <c r="E63" s="26"/>
      <c r="F63" s="26"/>
      <c r="G63" s="36" t="s">
        <v>6</v>
      </c>
      <c r="H63" s="39"/>
      <c r="I63" s="40"/>
      <c r="J63" s="19"/>
      <c r="K63" s="5" t="s">
        <v>98</v>
      </c>
      <c r="L63" s="5"/>
      <c r="M63" s="5" t="s">
        <v>98</v>
      </c>
      <c r="N63" s="5"/>
      <c r="O63" s="5" t="s">
        <v>98</v>
      </c>
      <c r="P63" s="20"/>
      <c r="Q63" s="27">
        <v>145632.4</v>
      </c>
      <c r="R63" s="27"/>
      <c r="S63" s="27">
        <f t="shared" si="1"/>
        <v>145632.4</v>
      </c>
      <c r="T63" s="27">
        <v>145632.4</v>
      </c>
      <c r="U63" s="27">
        <f t="shared" si="2"/>
        <v>0</v>
      </c>
      <c r="V63" s="18"/>
      <c r="W63" s="15"/>
      <c r="X63" s="15"/>
      <c r="Y63" s="15"/>
    </row>
    <row r="64" spans="1:25" ht="31.5" customHeight="1">
      <c r="A64" s="26"/>
      <c r="B64" s="26">
        <v>13</v>
      </c>
      <c r="C64" s="26">
        <v>1120</v>
      </c>
      <c r="D64" s="26" t="s">
        <v>120</v>
      </c>
      <c r="E64" s="26" t="s">
        <v>123</v>
      </c>
      <c r="F64" s="26">
        <v>1</v>
      </c>
      <c r="G64" s="17"/>
      <c r="H64" s="19" t="s">
        <v>34</v>
      </c>
      <c r="I64" s="19" t="s">
        <v>46</v>
      </c>
      <c r="J64" s="19" t="s">
        <v>69</v>
      </c>
      <c r="K64" s="5">
        <v>4500</v>
      </c>
      <c r="L64" s="5"/>
      <c r="M64" s="5">
        <f>K64</f>
        <v>4500</v>
      </c>
      <c r="N64" s="5">
        <v>3874</v>
      </c>
      <c r="O64" s="5">
        <f>N64-M64</f>
        <v>-626</v>
      </c>
      <c r="P64" s="15"/>
      <c r="Q64" s="27"/>
      <c r="R64" s="27"/>
      <c r="S64" s="27">
        <f t="shared" si="1"/>
        <v>0</v>
      </c>
      <c r="T64" s="27"/>
      <c r="U64" s="27">
        <f t="shared" si="2"/>
        <v>0</v>
      </c>
      <c r="V64" s="18"/>
      <c r="W64" s="15"/>
      <c r="X64" s="15"/>
      <c r="Y64" s="15"/>
    </row>
    <row r="65" spans="1:25" ht="48.75" customHeight="1">
      <c r="A65" s="26"/>
      <c r="B65" s="26"/>
      <c r="C65" s="26"/>
      <c r="D65" s="26"/>
      <c r="E65" s="26"/>
      <c r="F65" s="26">
        <v>2</v>
      </c>
      <c r="G65" s="17"/>
      <c r="H65" s="19"/>
      <c r="I65" s="19" t="s">
        <v>47</v>
      </c>
      <c r="J65" s="19"/>
      <c r="K65" s="5">
        <v>140</v>
      </c>
      <c r="L65" s="5"/>
      <c r="M65" s="5">
        <f t="shared" ref="M65:M70" si="5">K65</f>
        <v>140</v>
      </c>
      <c r="N65" s="5">
        <v>271</v>
      </c>
      <c r="O65" s="5">
        <f t="shared" ref="O65:O70" si="6">N65-M65</f>
        <v>131</v>
      </c>
      <c r="P65" s="15"/>
      <c r="Q65" s="27"/>
      <c r="R65" s="27"/>
      <c r="S65" s="27">
        <f t="shared" si="1"/>
        <v>0</v>
      </c>
      <c r="T65" s="27"/>
      <c r="U65" s="27">
        <f t="shared" si="2"/>
        <v>0</v>
      </c>
      <c r="V65" s="18"/>
      <c r="W65" s="15"/>
      <c r="X65" s="15"/>
      <c r="Y65" s="15"/>
    </row>
    <row r="66" spans="1:25" ht="46.5" customHeight="1">
      <c r="A66" s="26"/>
      <c r="B66" s="26"/>
      <c r="C66" s="26"/>
      <c r="D66" s="26"/>
      <c r="E66" s="26"/>
      <c r="F66" s="26">
        <v>3</v>
      </c>
      <c r="G66" s="17"/>
      <c r="H66" s="19"/>
      <c r="I66" s="19" t="s">
        <v>48</v>
      </c>
      <c r="J66" s="19"/>
      <c r="K66" s="5">
        <v>150</v>
      </c>
      <c r="L66" s="5"/>
      <c r="M66" s="5">
        <f t="shared" si="5"/>
        <v>150</v>
      </c>
      <c r="N66" s="5">
        <v>145</v>
      </c>
      <c r="O66" s="5">
        <f t="shared" si="6"/>
        <v>-5</v>
      </c>
      <c r="P66" s="15"/>
      <c r="Q66" s="27"/>
      <c r="R66" s="27"/>
      <c r="S66" s="27">
        <f t="shared" si="1"/>
        <v>0</v>
      </c>
      <c r="T66" s="27"/>
      <c r="U66" s="27">
        <f t="shared" si="2"/>
        <v>0</v>
      </c>
      <c r="V66" s="18"/>
      <c r="W66" s="15"/>
      <c r="X66" s="15"/>
      <c r="Y66" s="15"/>
    </row>
    <row r="67" spans="1:25" ht="36" customHeight="1">
      <c r="A67" s="26"/>
      <c r="B67" s="26"/>
      <c r="C67" s="26"/>
      <c r="D67" s="26"/>
      <c r="E67" s="26"/>
      <c r="F67" s="26">
        <v>4</v>
      </c>
      <c r="G67" s="17"/>
      <c r="H67" s="19"/>
      <c r="I67" s="19" t="s">
        <v>35</v>
      </c>
      <c r="J67" s="19"/>
      <c r="K67" s="5">
        <v>100</v>
      </c>
      <c r="L67" s="5"/>
      <c r="M67" s="5">
        <f t="shared" si="5"/>
        <v>100</v>
      </c>
      <c r="N67" s="5">
        <v>97</v>
      </c>
      <c r="O67" s="5">
        <f t="shared" si="6"/>
        <v>-3</v>
      </c>
      <c r="P67" s="15"/>
      <c r="Q67" s="27"/>
      <c r="R67" s="27"/>
      <c r="S67" s="27">
        <f t="shared" si="1"/>
        <v>0</v>
      </c>
      <c r="T67" s="27"/>
      <c r="U67" s="27">
        <f t="shared" si="2"/>
        <v>0</v>
      </c>
      <c r="V67" s="18"/>
      <c r="W67" s="15"/>
      <c r="X67" s="15"/>
      <c r="Y67" s="15"/>
    </row>
    <row r="68" spans="1:25" ht="55.5" customHeight="1">
      <c r="A68" s="26"/>
      <c r="B68" s="26"/>
      <c r="C68" s="26"/>
      <c r="D68" s="26"/>
      <c r="E68" s="26"/>
      <c r="F68" s="26">
        <v>5</v>
      </c>
      <c r="G68" s="17"/>
      <c r="H68" s="19"/>
      <c r="I68" s="19" t="s">
        <v>49</v>
      </c>
      <c r="J68" s="19"/>
      <c r="K68" s="5">
        <v>3300</v>
      </c>
      <c r="L68" s="5"/>
      <c r="M68" s="5">
        <f t="shared" si="5"/>
        <v>3300</v>
      </c>
      <c r="N68" s="5">
        <v>3451</v>
      </c>
      <c r="O68" s="5">
        <f t="shared" si="6"/>
        <v>151</v>
      </c>
      <c r="P68" s="15"/>
      <c r="Q68" s="27"/>
      <c r="R68" s="27"/>
      <c r="S68" s="27">
        <f t="shared" si="1"/>
        <v>0</v>
      </c>
      <c r="T68" s="27"/>
      <c r="U68" s="27">
        <f t="shared" si="2"/>
        <v>0</v>
      </c>
      <c r="V68" s="18"/>
      <c r="W68" s="15"/>
      <c r="X68" s="15"/>
      <c r="Y68" s="15"/>
    </row>
    <row r="69" spans="1:25" ht="49.5" customHeight="1">
      <c r="A69" s="26"/>
      <c r="B69" s="26"/>
      <c r="C69" s="26"/>
      <c r="D69" s="26"/>
      <c r="E69" s="26"/>
      <c r="F69" s="26">
        <v>6</v>
      </c>
      <c r="G69" s="17"/>
      <c r="H69" s="19"/>
      <c r="I69" s="19" t="s">
        <v>50</v>
      </c>
      <c r="J69" s="19"/>
      <c r="K69" s="5">
        <v>3000</v>
      </c>
      <c r="L69" s="5"/>
      <c r="M69" s="5">
        <f t="shared" si="5"/>
        <v>3000</v>
      </c>
      <c r="N69" s="5">
        <v>4258</v>
      </c>
      <c r="O69" s="5">
        <f t="shared" si="6"/>
        <v>1258</v>
      </c>
      <c r="P69" s="15"/>
      <c r="Q69" s="27"/>
      <c r="R69" s="27"/>
      <c r="S69" s="27">
        <f t="shared" si="1"/>
        <v>0</v>
      </c>
      <c r="T69" s="27"/>
      <c r="U69" s="27">
        <f t="shared" si="2"/>
        <v>0</v>
      </c>
      <c r="V69" s="18"/>
      <c r="W69" s="15"/>
      <c r="X69" s="15"/>
      <c r="Y69" s="15"/>
    </row>
    <row r="70" spans="1:25" ht="49.5" customHeight="1">
      <c r="A70" s="26"/>
      <c r="B70" s="26"/>
      <c r="C70" s="26"/>
      <c r="D70" s="26"/>
      <c r="E70" s="26"/>
      <c r="F70" s="26">
        <v>7</v>
      </c>
      <c r="G70" s="17"/>
      <c r="H70" s="19"/>
      <c r="I70" s="19" t="s">
        <v>51</v>
      </c>
      <c r="J70" s="19"/>
      <c r="K70" s="5">
        <v>3000</v>
      </c>
      <c r="L70" s="5"/>
      <c r="M70" s="5">
        <f t="shared" si="5"/>
        <v>3000</v>
      </c>
      <c r="N70" s="5">
        <v>4559</v>
      </c>
      <c r="O70" s="5">
        <f t="shared" si="6"/>
        <v>1559</v>
      </c>
      <c r="P70" s="15"/>
      <c r="Q70" s="27"/>
      <c r="R70" s="27"/>
      <c r="S70" s="27">
        <f t="shared" si="1"/>
        <v>0</v>
      </c>
      <c r="T70" s="27"/>
      <c r="U70" s="27">
        <f t="shared" si="2"/>
        <v>0</v>
      </c>
      <c r="V70" s="18"/>
      <c r="W70" s="15"/>
      <c r="X70" s="15"/>
      <c r="Y70" s="15"/>
    </row>
    <row r="71" spans="1:25" ht="78" customHeight="1">
      <c r="A71" s="26"/>
      <c r="B71" s="26"/>
      <c r="C71" s="26"/>
      <c r="D71" s="26"/>
      <c r="E71" s="26"/>
      <c r="F71" s="26"/>
      <c r="G71" s="36" t="s">
        <v>6</v>
      </c>
      <c r="H71" s="39"/>
      <c r="I71" s="40"/>
      <c r="J71" s="19"/>
      <c r="K71" s="5"/>
      <c r="L71" s="5"/>
      <c r="M71" s="5"/>
      <c r="N71" s="5"/>
      <c r="O71" s="5" t="s">
        <v>98</v>
      </c>
      <c r="P71" s="15"/>
      <c r="Q71" s="27">
        <v>8796466.4000000004</v>
      </c>
      <c r="R71" s="27">
        <v>-413590</v>
      </c>
      <c r="S71" s="27">
        <f t="shared" si="1"/>
        <v>8382876.4000000004</v>
      </c>
      <c r="T71" s="27">
        <v>8344103.2999999998</v>
      </c>
      <c r="U71" s="27">
        <f t="shared" si="2"/>
        <v>-38773.100000000559</v>
      </c>
      <c r="V71" s="18" t="s">
        <v>144</v>
      </c>
      <c r="W71" s="12"/>
      <c r="X71" s="12"/>
      <c r="Y71" s="12"/>
    </row>
    <row r="72" spans="1:25" ht="38.25" customHeight="1">
      <c r="A72" s="26"/>
      <c r="B72" s="26">
        <v>2</v>
      </c>
      <c r="C72" s="26">
        <v>1123</v>
      </c>
      <c r="D72" s="26" t="s">
        <v>120</v>
      </c>
      <c r="E72" s="26" t="s">
        <v>123</v>
      </c>
      <c r="F72" s="26">
        <v>1</v>
      </c>
      <c r="G72" s="17"/>
      <c r="H72" s="19" t="s">
        <v>52</v>
      </c>
      <c r="I72" s="19" t="s">
        <v>19</v>
      </c>
      <c r="J72" s="19" t="s">
        <v>69</v>
      </c>
      <c r="K72" s="5">
        <v>5</v>
      </c>
      <c r="L72" s="5"/>
      <c r="M72" s="5">
        <v>5</v>
      </c>
      <c r="N72" s="5">
        <v>5</v>
      </c>
      <c r="O72" s="5">
        <f t="shared" ref="O72:O79" si="7">N72-M72</f>
        <v>0</v>
      </c>
      <c r="P72" s="21"/>
      <c r="Q72" s="27"/>
      <c r="R72" s="27"/>
      <c r="S72" s="27">
        <f t="shared" si="1"/>
        <v>0</v>
      </c>
      <c r="T72" s="27"/>
      <c r="U72" s="27">
        <f t="shared" si="2"/>
        <v>0</v>
      </c>
      <c r="V72" s="18"/>
      <c r="W72" s="15"/>
      <c r="X72" s="15"/>
      <c r="Y72" s="15"/>
    </row>
    <row r="73" spans="1:25" ht="24" customHeight="1">
      <c r="A73" s="26"/>
      <c r="B73" s="26"/>
      <c r="C73" s="26"/>
      <c r="D73" s="26"/>
      <c r="E73" s="26"/>
      <c r="F73" s="26">
        <v>2</v>
      </c>
      <c r="G73" s="17"/>
      <c r="H73" s="19"/>
      <c r="I73" s="19" t="s">
        <v>20</v>
      </c>
      <c r="J73" s="19"/>
      <c r="K73" s="5">
        <v>65200</v>
      </c>
      <c r="L73" s="5"/>
      <c r="M73" s="5">
        <f>K73</f>
        <v>65200</v>
      </c>
      <c r="N73" s="5">
        <v>93150</v>
      </c>
      <c r="O73" s="5">
        <f t="shared" si="7"/>
        <v>27950</v>
      </c>
      <c r="P73" s="22"/>
      <c r="Q73" s="27"/>
      <c r="R73" s="27"/>
      <c r="S73" s="27">
        <f t="shared" si="1"/>
        <v>0</v>
      </c>
      <c r="T73" s="27"/>
      <c r="U73" s="27">
        <f t="shared" si="2"/>
        <v>0</v>
      </c>
      <c r="V73" s="18"/>
      <c r="W73" s="15"/>
      <c r="X73" s="15"/>
      <c r="Y73" s="15"/>
    </row>
    <row r="74" spans="1:25" ht="34.5" customHeight="1">
      <c r="A74" s="26"/>
      <c r="B74" s="26"/>
      <c r="C74" s="26"/>
      <c r="D74" s="26"/>
      <c r="E74" s="26"/>
      <c r="F74" s="26">
        <v>3</v>
      </c>
      <c r="G74" s="17"/>
      <c r="H74" s="19"/>
      <c r="I74" s="19" t="s">
        <v>83</v>
      </c>
      <c r="J74" s="19"/>
      <c r="K74" s="5">
        <v>1</v>
      </c>
      <c r="L74" s="5"/>
      <c r="M74" s="5">
        <f t="shared" ref="M74:M79" si="8">K74</f>
        <v>1</v>
      </c>
      <c r="N74" s="5">
        <v>1</v>
      </c>
      <c r="O74" s="5">
        <f t="shared" si="7"/>
        <v>0</v>
      </c>
      <c r="P74" s="21"/>
      <c r="Q74" s="27"/>
      <c r="R74" s="27"/>
      <c r="S74" s="27">
        <f t="shared" si="1"/>
        <v>0</v>
      </c>
      <c r="T74" s="27"/>
      <c r="U74" s="27">
        <f t="shared" si="2"/>
        <v>0</v>
      </c>
      <c r="V74" s="18"/>
      <c r="W74" s="15"/>
      <c r="X74" s="15"/>
      <c r="Y74" s="15"/>
    </row>
    <row r="75" spans="1:25" ht="48" customHeight="1">
      <c r="A75" s="26"/>
      <c r="B75" s="26"/>
      <c r="C75" s="26"/>
      <c r="D75" s="26"/>
      <c r="E75" s="26"/>
      <c r="F75" s="26">
        <v>4</v>
      </c>
      <c r="G75" s="17"/>
      <c r="H75" s="19"/>
      <c r="I75" s="19" t="s">
        <v>108</v>
      </c>
      <c r="J75" s="19"/>
      <c r="K75" s="5">
        <v>2000000</v>
      </c>
      <c r="L75" s="5"/>
      <c r="M75" s="5">
        <f t="shared" si="8"/>
        <v>2000000</v>
      </c>
      <c r="N75" s="5">
        <v>1537000</v>
      </c>
      <c r="O75" s="5">
        <f>N75-M75</f>
        <v>-463000</v>
      </c>
      <c r="P75" s="21"/>
      <c r="Q75" s="27"/>
      <c r="R75" s="27"/>
      <c r="S75" s="27">
        <f t="shared" si="1"/>
        <v>0</v>
      </c>
      <c r="T75" s="27"/>
      <c r="U75" s="27">
        <f t="shared" si="2"/>
        <v>0</v>
      </c>
      <c r="V75" s="18"/>
      <c r="W75" s="15"/>
      <c r="X75" s="15"/>
      <c r="Y75" s="15"/>
    </row>
    <row r="76" spans="1:25" ht="37.5" customHeight="1">
      <c r="A76" s="26"/>
      <c r="B76" s="26"/>
      <c r="C76" s="26"/>
      <c r="D76" s="26"/>
      <c r="E76" s="26"/>
      <c r="F76" s="26">
        <v>5</v>
      </c>
      <c r="G76" s="17"/>
      <c r="H76" s="19"/>
      <c r="I76" s="19" t="s">
        <v>129</v>
      </c>
      <c r="J76" s="19" t="s">
        <v>68</v>
      </c>
      <c r="K76" s="5">
        <v>100</v>
      </c>
      <c r="L76" s="5"/>
      <c r="M76" s="5">
        <f t="shared" si="8"/>
        <v>100</v>
      </c>
      <c r="N76" s="5">
        <v>100</v>
      </c>
      <c r="O76" s="5">
        <f>N76-M76</f>
        <v>0</v>
      </c>
      <c r="P76" s="21"/>
      <c r="Q76" s="27"/>
      <c r="R76" s="27"/>
      <c r="S76" s="27">
        <f t="shared" si="1"/>
        <v>0</v>
      </c>
      <c r="T76" s="27"/>
      <c r="U76" s="27">
        <f t="shared" si="2"/>
        <v>0</v>
      </c>
      <c r="V76" s="18"/>
      <c r="W76" s="15"/>
      <c r="X76" s="15"/>
      <c r="Y76" s="15"/>
    </row>
    <row r="77" spans="1:25" ht="33.75" customHeight="1">
      <c r="A77" s="26"/>
      <c r="B77" s="26"/>
      <c r="C77" s="26"/>
      <c r="D77" s="26"/>
      <c r="E77" s="26"/>
      <c r="F77" s="26">
        <v>6</v>
      </c>
      <c r="G77" s="17"/>
      <c r="H77" s="19"/>
      <c r="I77" s="19" t="s">
        <v>90</v>
      </c>
      <c r="J77" s="19" t="s">
        <v>68</v>
      </c>
      <c r="K77" s="5">
        <v>10</v>
      </c>
      <c r="L77" s="5"/>
      <c r="M77" s="5">
        <f t="shared" si="8"/>
        <v>10</v>
      </c>
      <c r="N77" s="5">
        <v>10</v>
      </c>
      <c r="O77" s="5">
        <f t="shared" si="7"/>
        <v>0</v>
      </c>
      <c r="P77" s="21"/>
      <c r="Q77" s="27"/>
      <c r="R77" s="27"/>
      <c r="S77" s="27">
        <f t="shared" si="1"/>
        <v>0</v>
      </c>
      <c r="T77" s="27"/>
      <c r="U77" s="27">
        <f t="shared" si="2"/>
        <v>0</v>
      </c>
      <c r="V77" s="18"/>
      <c r="W77" s="15"/>
      <c r="X77" s="15"/>
      <c r="Y77" s="15"/>
    </row>
    <row r="78" spans="1:25" ht="36" customHeight="1">
      <c r="A78" s="26"/>
      <c r="B78" s="26"/>
      <c r="C78" s="26"/>
      <c r="D78" s="26"/>
      <c r="E78" s="26"/>
      <c r="F78" s="26">
        <v>7</v>
      </c>
      <c r="G78" s="17"/>
      <c r="H78" s="19"/>
      <c r="I78" s="19" t="s">
        <v>53</v>
      </c>
      <c r="J78" s="19"/>
      <c r="K78" s="5">
        <v>3</v>
      </c>
      <c r="L78" s="5"/>
      <c r="M78" s="5">
        <f t="shared" si="8"/>
        <v>3</v>
      </c>
      <c r="N78" s="5">
        <v>3</v>
      </c>
      <c r="O78" s="5">
        <f t="shared" si="7"/>
        <v>0</v>
      </c>
      <c r="P78" s="21"/>
      <c r="Q78" s="27"/>
      <c r="R78" s="27"/>
      <c r="S78" s="27">
        <f t="shared" si="1"/>
        <v>0</v>
      </c>
      <c r="T78" s="27"/>
      <c r="U78" s="27">
        <f t="shared" si="2"/>
        <v>0</v>
      </c>
      <c r="V78" s="18"/>
      <c r="W78" s="15"/>
      <c r="X78" s="15"/>
      <c r="Y78" s="15"/>
    </row>
    <row r="79" spans="1:25" ht="35.25" customHeight="1">
      <c r="A79" s="26"/>
      <c r="B79" s="26"/>
      <c r="C79" s="26"/>
      <c r="D79" s="26"/>
      <c r="E79" s="26"/>
      <c r="F79" s="26">
        <v>8</v>
      </c>
      <c r="G79" s="17"/>
      <c r="H79" s="19"/>
      <c r="I79" s="19" t="s">
        <v>54</v>
      </c>
      <c r="J79" s="19"/>
      <c r="K79" s="5">
        <v>1</v>
      </c>
      <c r="L79" s="5"/>
      <c r="M79" s="5">
        <f t="shared" si="8"/>
        <v>1</v>
      </c>
      <c r="N79" s="5">
        <v>1</v>
      </c>
      <c r="O79" s="5">
        <f t="shared" si="7"/>
        <v>0</v>
      </c>
      <c r="P79" s="21"/>
      <c r="Q79" s="27"/>
      <c r="R79" s="27"/>
      <c r="S79" s="27">
        <f t="shared" si="1"/>
        <v>0</v>
      </c>
      <c r="T79" s="27"/>
      <c r="U79" s="27">
        <f t="shared" si="2"/>
        <v>0</v>
      </c>
      <c r="V79" s="18"/>
      <c r="W79" s="15"/>
      <c r="X79" s="15"/>
      <c r="Y79" s="15"/>
    </row>
    <row r="80" spans="1:25" ht="63.75" customHeight="1">
      <c r="A80" s="26"/>
      <c r="B80" s="26"/>
      <c r="C80" s="26"/>
      <c r="D80" s="26"/>
      <c r="E80" s="26"/>
      <c r="F80" s="26"/>
      <c r="G80" s="36" t="s">
        <v>6</v>
      </c>
      <c r="H80" s="39"/>
      <c r="I80" s="40"/>
      <c r="J80" s="19"/>
      <c r="K80" s="5" t="s">
        <v>98</v>
      </c>
      <c r="L80" s="5"/>
      <c r="M80" s="5" t="s">
        <v>98</v>
      </c>
      <c r="N80" s="5"/>
      <c r="O80" s="5" t="s">
        <v>98</v>
      </c>
      <c r="P80" s="21"/>
      <c r="Q80" s="27">
        <v>370239.2</v>
      </c>
      <c r="R80" s="27"/>
      <c r="S80" s="27">
        <f t="shared" si="1"/>
        <v>370239.2</v>
      </c>
      <c r="T80" s="27">
        <v>368997.01</v>
      </c>
      <c r="U80" s="27">
        <f t="shared" si="2"/>
        <v>-1242.1900000000023</v>
      </c>
      <c r="V80" s="18" t="s">
        <v>166</v>
      </c>
      <c r="W80" s="15"/>
      <c r="X80" s="15"/>
      <c r="Y80" s="15"/>
    </row>
    <row r="81" spans="1:25" ht="27">
      <c r="A81" s="26"/>
      <c r="B81" s="26">
        <v>2</v>
      </c>
      <c r="C81" s="26">
        <v>1123</v>
      </c>
      <c r="D81" s="26" t="s">
        <v>120</v>
      </c>
      <c r="E81" s="26" t="s">
        <v>121</v>
      </c>
      <c r="F81" s="26">
        <v>1</v>
      </c>
      <c r="G81" s="17"/>
      <c r="H81" s="19" t="s">
        <v>87</v>
      </c>
      <c r="I81" s="19" t="s">
        <v>88</v>
      </c>
      <c r="J81" s="19" t="s">
        <v>69</v>
      </c>
      <c r="K81" s="5">
        <v>21871</v>
      </c>
      <c r="L81" s="5"/>
      <c r="M81" s="5">
        <f>K81+L81</f>
        <v>21871</v>
      </c>
      <c r="N81" s="5">
        <v>21989</v>
      </c>
      <c r="O81" s="5">
        <f>N81-M81</f>
        <v>118</v>
      </c>
      <c r="P81" s="20"/>
      <c r="Q81" s="27"/>
      <c r="R81" s="27"/>
      <c r="S81" s="27">
        <f t="shared" si="1"/>
        <v>0</v>
      </c>
      <c r="T81" s="27"/>
      <c r="U81" s="27">
        <f t="shared" si="2"/>
        <v>0</v>
      </c>
      <c r="V81" s="18"/>
      <c r="W81" s="15"/>
      <c r="X81" s="15"/>
      <c r="Y81" s="15"/>
    </row>
    <row r="82" spans="1:25" ht="36.75" customHeight="1">
      <c r="A82" s="26"/>
      <c r="B82" s="26"/>
      <c r="C82" s="26"/>
      <c r="D82" s="26"/>
      <c r="E82" s="26"/>
      <c r="F82" s="26"/>
      <c r="G82" s="17"/>
      <c r="H82" s="19"/>
      <c r="I82" s="19" t="s">
        <v>55</v>
      </c>
      <c r="J82" s="19" t="s">
        <v>65</v>
      </c>
      <c r="K82" s="5">
        <v>100</v>
      </c>
      <c r="L82" s="5"/>
      <c r="M82" s="5">
        <f>K82+L82</f>
        <v>100</v>
      </c>
      <c r="N82" s="5">
        <v>100</v>
      </c>
      <c r="O82" s="5">
        <f>N82-M82</f>
        <v>0</v>
      </c>
      <c r="P82" s="20"/>
      <c r="Q82" s="27"/>
      <c r="R82" s="27"/>
      <c r="S82" s="27">
        <f t="shared" si="1"/>
        <v>0</v>
      </c>
      <c r="T82" s="27"/>
      <c r="U82" s="27">
        <f t="shared" si="2"/>
        <v>0</v>
      </c>
      <c r="V82" s="18"/>
      <c r="W82" s="15"/>
      <c r="X82" s="15"/>
      <c r="Y82" s="15"/>
    </row>
    <row r="83" spans="1:25" ht="34.5" customHeight="1">
      <c r="A83" s="26"/>
      <c r="B83" s="26"/>
      <c r="C83" s="26"/>
      <c r="D83" s="26"/>
      <c r="E83" s="26"/>
      <c r="F83" s="26"/>
      <c r="G83" s="17"/>
      <c r="H83" s="19"/>
      <c r="I83" s="19" t="s">
        <v>7</v>
      </c>
      <c r="J83" s="19" t="s">
        <v>68</v>
      </c>
      <c r="K83" s="5">
        <v>86</v>
      </c>
      <c r="L83" s="5"/>
      <c r="M83" s="5">
        <f>K83+L83</f>
        <v>86</v>
      </c>
      <c r="N83" s="5">
        <v>89</v>
      </c>
      <c r="O83" s="5">
        <f>N83-M83</f>
        <v>3</v>
      </c>
      <c r="P83" s="20"/>
      <c r="Q83" s="27"/>
      <c r="R83" s="27"/>
      <c r="S83" s="27">
        <f t="shared" si="1"/>
        <v>0</v>
      </c>
      <c r="T83" s="27"/>
      <c r="U83" s="27">
        <f t="shared" si="2"/>
        <v>0</v>
      </c>
      <c r="V83" s="18"/>
      <c r="W83" s="15"/>
      <c r="X83" s="15"/>
      <c r="Y83" s="15"/>
    </row>
    <row r="84" spans="1:25" ht="20.25" customHeight="1">
      <c r="A84" s="26"/>
      <c r="B84" s="26"/>
      <c r="C84" s="26"/>
      <c r="D84" s="26"/>
      <c r="E84" s="26"/>
      <c r="F84" s="26"/>
      <c r="G84" s="36" t="s">
        <v>6</v>
      </c>
      <c r="H84" s="39"/>
      <c r="I84" s="40"/>
      <c r="J84" s="19"/>
      <c r="K84" s="5" t="s">
        <v>98</v>
      </c>
      <c r="L84" s="5"/>
      <c r="M84" s="5" t="s">
        <v>98</v>
      </c>
      <c r="N84" s="5"/>
      <c r="O84" s="5" t="s">
        <v>98</v>
      </c>
      <c r="P84" s="15"/>
      <c r="Q84" s="27">
        <v>185903.6</v>
      </c>
      <c r="R84" s="27"/>
      <c r="S84" s="27">
        <f t="shared" si="1"/>
        <v>185903.6</v>
      </c>
      <c r="T84" s="27">
        <v>185903.6</v>
      </c>
      <c r="U84" s="27">
        <f t="shared" si="2"/>
        <v>0</v>
      </c>
      <c r="V84" s="18"/>
      <c r="W84" s="15"/>
      <c r="X84" s="15"/>
      <c r="Y84" s="15"/>
    </row>
    <row r="85" spans="1:25" ht="51" customHeight="1">
      <c r="A85" s="26"/>
      <c r="B85" s="26">
        <v>2</v>
      </c>
      <c r="C85" s="26">
        <v>1148</v>
      </c>
      <c r="D85" s="26" t="s">
        <v>120</v>
      </c>
      <c r="E85" s="26">
        <v>36</v>
      </c>
      <c r="F85" s="26">
        <v>1</v>
      </c>
      <c r="G85" s="17"/>
      <c r="H85" s="19" t="s">
        <v>130</v>
      </c>
      <c r="I85" s="19" t="s">
        <v>131</v>
      </c>
      <c r="J85" s="19" t="s">
        <v>69</v>
      </c>
      <c r="K85" s="5">
        <v>9</v>
      </c>
      <c r="L85" s="5"/>
      <c r="M85" s="5">
        <v>9</v>
      </c>
      <c r="N85" s="5">
        <v>9</v>
      </c>
      <c r="O85" s="5">
        <f>N85-M85</f>
        <v>0</v>
      </c>
      <c r="P85" s="15"/>
      <c r="Q85" s="27"/>
      <c r="R85" s="27"/>
      <c r="S85" s="27">
        <f t="shared" si="1"/>
        <v>0</v>
      </c>
      <c r="T85" s="27"/>
      <c r="U85" s="27">
        <f t="shared" si="2"/>
        <v>0</v>
      </c>
      <c r="V85" s="18"/>
      <c r="W85" s="15"/>
      <c r="X85" s="15"/>
      <c r="Y85" s="15"/>
    </row>
    <row r="86" spans="1:25" ht="27.75" customHeight="1">
      <c r="A86" s="26"/>
      <c r="B86" s="26"/>
      <c r="C86" s="26"/>
      <c r="D86" s="26"/>
      <c r="E86" s="26"/>
      <c r="F86" s="26"/>
      <c r="G86" s="36" t="s">
        <v>6</v>
      </c>
      <c r="H86" s="39"/>
      <c r="I86" s="40"/>
      <c r="J86" s="19"/>
      <c r="K86" s="5" t="s">
        <v>98</v>
      </c>
      <c r="L86" s="5"/>
      <c r="M86" s="5" t="s">
        <v>98</v>
      </c>
      <c r="N86" s="5"/>
      <c r="O86" s="5" t="s">
        <v>98</v>
      </c>
      <c r="P86" s="15"/>
      <c r="Q86" s="27">
        <v>24988.5</v>
      </c>
      <c r="R86" s="27"/>
      <c r="S86" s="27">
        <f t="shared" ref="S86:S149" si="9">Q86+R86</f>
        <v>24988.5</v>
      </c>
      <c r="T86" s="27">
        <v>24988.5</v>
      </c>
      <c r="U86" s="27">
        <f t="shared" ref="U86:U149" si="10">T86-S86</f>
        <v>0</v>
      </c>
      <c r="V86" s="18"/>
      <c r="W86" s="15"/>
      <c r="X86" s="15"/>
      <c r="Y86" s="15"/>
    </row>
    <row r="87" spans="1:25" ht="113.25" customHeight="1">
      <c r="A87" s="26"/>
      <c r="B87" s="26">
        <v>2</v>
      </c>
      <c r="C87" s="26">
        <v>1149</v>
      </c>
      <c r="D87" s="26" t="s">
        <v>120</v>
      </c>
      <c r="E87" s="26" t="s">
        <v>123</v>
      </c>
      <c r="F87" s="26">
        <v>1</v>
      </c>
      <c r="G87" s="17"/>
      <c r="H87" s="19" t="s">
        <v>107</v>
      </c>
      <c r="I87" s="19" t="s">
        <v>12</v>
      </c>
      <c r="J87" s="19" t="s">
        <v>69</v>
      </c>
      <c r="K87" s="5">
        <v>4296</v>
      </c>
      <c r="L87" s="5"/>
      <c r="M87" s="5">
        <v>4296</v>
      </c>
      <c r="N87" s="5">
        <f>2523+1131</f>
        <v>3654</v>
      </c>
      <c r="O87" s="5">
        <f>N87-M87</f>
        <v>-642</v>
      </c>
      <c r="P87" s="18" t="s">
        <v>147</v>
      </c>
      <c r="Q87" s="27"/>
      <c r="R87" s="27"/>
      <c r="S87" s="27">
        <f t="shared" si="9"/>
        <v>0</v>
      </c>
      <c r="T87" s="27"/>
      <c r="U87" s="27">
        <f t="shared" si="10"/>
        <v>0</v>
      </c>
      <c r="V87" s="18"/>
      <c r="W87" s="15"/>
      <c r="X87" s="15"/>
      <c r="Y87" s="15"/>
    </row>
    <row r="88" spans="1:25" ht="22.5" customHeight="1">
      <c r="A88" s="26"/>
      <c r="B88" s="26"/>
      <c r="C88" s="26"/>
      <c r="D88" s="26"/>
      <c r="E88" s="26"/>
      <c r="F88" s="26"/>
      <c r="G88" s="17"/>
      <c r="H88" s="19"/>
      <c r="I88" s="19" t="s">
        <v>66</v>
      </c>
      <c r="J88" s="19" t="s">
        <v>65</v>
      </c>
      <c r="K88" s="5">
        <v>3030</v>
      </c>
      <c r="L88" s="5"/>
      <c r="M88" s="5">
        <v>3030</v>
      </c>
      <c r="N88" s="5">
        <v>3030</v>
      </c>
      <c r="O88" s="5">
        <f>N88-M88</f>
        <v>0</v>
      </c>
      <c r="P88" s="15"/>
      <c r="Q88" s="27"/>
      <c r="R88" s="27"/>
      <c r="S88" s="27">
        <f t="shared" si="9"/>
        <v>0</v>
      </c>
      <c r="T88" s="27"/>
      <c r="U88" s="27">
        <f t="shared" si="10"/>
        <v>0</v>
      </c>
      <c r="V88" s="18"/>
      <c r="W88" s="15"/>
      <c r="X88" s="15"/>
      <c r="Y88" s="15"/>
    </row>
    <row r="89" spans="1:25" ht="50.25" customHeight="1">
      <c r="A89" s="26"/>
      <c r="B89" s="26"/>
      <c r="C89" s="26"/>
      <c r="D89" s="26"/>
      <c r="E89" s="26"/>
      <c r="F89" s="26"/>
      <c r="G89" s="36" t="s">
        <v>6</v>
      </c>
      <c r="H89" s="39"/>
      <c r="I89" s="40"/>
      <c r="J89" s="19"/>
      <c r="K89" s="5" t="s">
        <v>98</v>
      </c>
      <c r="L89" s="5"/>
      <c r="M89" s="5" t="s">
        <v>98</v>
      </c>
      <c r="N89" s="5"/>
      <c r="O89" s="5" t="s">
        <v>98</v>
      </c>
      <c r="P89" s="15"/>
      <c r="Q89" s="27">
        <f>267437+344278.8</f>
        <v>611715.80000000005</v>
      </c>
      <c r="R89" s="27"/>
      <c r="S89" s="27">
        <f t="shared" si="9"/>
        <v>611715.80000000005</v>
      </c>
      <c r="T89" s="27">
        <f>267437+344259.07</f>
        <v>611696.07000000007</v>
      </c>
      <c r="U89" s="27">
        <f t="shared" si="10"/>
        <v>-19.729999999981374</v>
      </c>
      <c r="V89" s="18" t="s">
        <v>173</v>
      </c>
      <c r="W89" s="15"/>
      <c r="X89" s="15"/>
      <c r="Y89" s="15"/>
    </row>
    <row r="90" spans="1:25" ht="57.75" customHeight="1">
      <c r="A90" s="26"/>
      <c r="B90" s="26"/>
      <c r="C90" s="26">
        <v>1120</v>
      </c>
      <c r="D90" s="26" t="s">
        <v>125</v>
      </c>
      <c r="E90" s="26" t="s">
        <v>123</v>
      </c>
      <c r="F90" s="26"/>
      <c r="G90" s="17"/>
      <c r="H90" s="19" t="s">
        <v>145</v>
      </c>
      <c r="I90" s="19" t="s">
        <v>138</v>
      </c>
      <c r="J90" s="19" t="s">
        <v>69</v>
      </c>
      <c r="K90" s="5">
        <v>4950</v>
      </c>
      <c r="L90" s="5"/>
      <c r="M90" s="5">
        <v>4950</v>
      </c>
      <c r="N90" s="5">
        <v>4530</v>
      </c>
      <c r="O90" s="5">
        <f>N90-M90</f>
        <v>-420</v>
      </c>
      <c r="P90" s="15"/>
      <c r="Q90" s="27"/>
      <c r="R90" s="27"/>
      <c r="S90" s="27">
        <f t="shared" si="9"/>
        <v>0</v>
      </c>
      <c r="T90" s="27"/>
      <c r="U90" s="27">
        <f t="shared" si="10"/>
        <v>0</v>
      </c>
      <c r="V90" s="18"/>
      <c r="W90" s="15"/>
      <c r="X90" s="15"/>
      <c r="Y90" s="15"/>
    </row>
    <row r="91" spans="1:25" ht="147.75" customHeight="1">
      <c r="A91" s="26"/>
      <c r="B91" s="26"/>
      <c r="C91" s="26"/>
      <c r="D91" s="26"/>
      <c r="E91" s="26"/>
      <c r="F91" s="26"/>
      <c r="G91" s="36" t="s">
        <v>6</v>
      </c>
      <c r="H91" s="39"/>
      <c r="I91" s="40"/>
      <c r="J91" s="19"/>
      <c r="K91" s="5" t="s">
        <v>98</v>
      </c>
      <c r="L91" s="5"/>
      <c r="M91" s="5" t="s">
        <v>98</v>
      </c>
      <c r="N91" s="5"/>
      <c r="O91" s="5" t="s">
        <v>98</v>
      </c>
      <c r="P91" s="15"/>
      <c r="Q91" s="27">
        <v>43000</v>
      </c>
      <c r="R91" s="27"/>
      <c r="S91" s="27">
        <f t="shared" si="9"/>
        <v>43000</v>
      </c>
      <c r="T91" s="27">
        <v>30016.31</v>
      </c>
      <c r="U91" s="27">
        <f t="shared" si="10"/>
        <v>-12983.689999999999</v>
      </c>
      <c r="V91" s="18" t="s">
        <v>174</v>
      </c>
      <c r="W91" s="15"/>
      <c r="X91" s="15"/>
      <c r="Y91" s="15"/>
    </row>
    <row r="92" spans="1:25" ht="62.25" customHeight="1">
      <c r="A92" s="26"/>
      <c r="B92" s="26">
        <v>1</v>
      </c>
      <c r="C92" s="26">
        <v>1015</v>
      </c>
      <c r="D92" s="26" t="s">
        <v>125</v>
      </c>
      <c r="E92" s="26" t="s">
        <v>123</v>
      </c>
      <c r="F92" s="26">
        <v>1</v>
      </c>
      <c r="G92" s="17"/>
      <c r="H92" s="19" t="s">
        <v>117</v>
      </c>
      <c r="I92" s="19" t="s">
        <v>151</v>
      </c>
      <c r="J92" s="19" t="s">
        <v>69</v>
      </c>
      <c r="K92" s="5">
        <v>3272</v>
      </c>
      <c r="L92" s="5"/>
      <c r="M92" s="5">
        <v>3272</v>
      </c>
      <c r="N92" s="5">
        <v>2957</v>
      </c>
      <c r="O92" s="5">
        <f>N92-M92</f>
        <v>-315</v>
      </c>
      <c r="P92" s="15"/>
      <c r="Q92" s="27"/>
      <c r="R92" s="27"/>
      <c r="S92" s="27">
        <f t="shared" si="9"/>
        <v>0</v>
      </c>
      <c r="T92" s="27"/>
      <c r="U92" s="27">
        <f t="shared" si="10"/>
        <v>0</v>
      </c>
      <c r="V92" s="18"/>
      <c r="W92" s="15"/>
      <c r="X92" s="15"/>
      <c r="Y92" s="15"/>
    </row>
    <row r="93" spans="1:25" ht="60.75" customHeight="1">
      <c r="A93" s="26"/>
      <c r="B93" s="26"/>
      <c r="C93" s="26"/>
      <c r="D93" s="26"/>
      <c r="E93" s="26"/>
      <c r="F93" s="26"/>
      <c r="G93" s="36" t="s">
        <v>6</v>
      </c>
      <c r="H93" s="39"/>
      <c r="I93" s="40"/>
      <c r="J93" s="19"/>
      <c r="K93" s="5" t="s">
        <v>98</v>
      </c>
      <c r="L93" s="5"/>
      <c r="M93" s="5" t="s">
        <v>98</v>
      </c>
      <c r="N93" s="5"/>
      <c r="O93" s="5" t="s">
        <v>98</v>
      </c>
      <c r="P93" s="15"/>
      <c r="Q93" s="27">
        <v>235584</v>
      </c>
      <c r="R93" s="27">
        <v>-34800</v>
      </c>
      <c r="S93" s="27">
        <f t="shared" si="9"/>
        <v>200784</v>
      </c>
      <c r="T93" s="27">
        <v>198889.08</v>
      </c>
      <c r="U93" s="27">
        <f t="shared" si="10"/>
        <v>-1894.9200000000128</v>
      </c>
      <c r="V93" s="18" t="s">
        <v>168</v>
      </c>
      <c r="W93" s="15"/>
      <c r="X93" s="15"/>
      <c r="Y93" s="15"/>
    </row>
    <row r="94" spans="1:25" ht="67.5" customHeight="1">
      <c r="A94" s="26"/>
      <c r="B94" s="26"/>
      <c r="C94" s="26">
        <v>1149</v>
      </c>
      <c r="D94" s="26" t="s">
        <v>125</v>
      </c>
      <c r="E94" s="26" t="s">
        <v>123</v>
      </c>
      <c r="F94" s="26"/>
      <c r="G94" s="17"/>
      <c r="H94" s="19" t="s">
        <v>139</v>
      </c>
      <c r="I94" s="19" t="s">
        <v>140</v>
      </c>
      <c r="J94" s="19"/>
      <c r="K94" s="5"/>
      <c r="L94" s="5"/>
      <c r="M94" s="5"/>
      <c r="N94" s="5"/>
      <c r="O94" s="5"/>
      <c r="P94" s="15"/>
      <c r="Q94" s="27"/>
      <c r="R94" s="27"/>
      <c r="S94" s="27"/>
      <c r="T94" s="27"/>
      <c r="U94" s="27">
        <f t="shared" si="10"/>
        <v>0</v>
      </c>
      <c r="V94" s="18"/>
      <c r="W94" s="15"/>
      <c r="X94" s="15"/>
      <c r="Y94" s="15"/>
    </row>
    <row r="95" spans="1:25" ht="23.25" customHeight="1">
      <c r="A95" s="26"/>
      <c r="B95" s="26"/>
      <c r="C95" s="26"/>
      <c r="D95" s="26"/>
      <c r="E95" s="26"/>
      <c r="F95" s="26"/>
      <c r="G95" s="17"/>
      <c r="H95" s="19"/>
      <c r="I95" s="19" t="s">
        <v>141</v>
      </c>
      <c r="J95" s="19"/>
      <c r="K95" s="5">
        <v>30</v>
      </c>
      <c r="L95" s="5"/>
      <c r="M95" s="5">
        <v>30</v>
      </c>
      <c r="N95" s="5">
        <v>30</v>
      </c>
      <c r="O95" s="5">
        <v>0</v>
      </c>
      <c r="P95" s="15"/>
      <c r="Q95" s="27"/>
      <c r="R95" s="27"/>
      <c r="S95" s="27">
        <f t="shared" si="9"/>
        <v>0</v>
      </c>
      <c r="T95" s="27"/>
      <c r="U95" s="27">
        <f t="shared" si="10"/>
        <v>0</v>
      </c>
      <c r="V95" s="18"/>
      <c r="W95" s="15"/>
      <c r="X95" s="15"/>
      <c r="Y95" s="15"/>
    </row>
    <row r="96" spans="1:25" ht="98.25" customHeight="1">
      <c r="A96" s="26"/>
      <c r="B96" s="26"/>
      <c r="C96" s="26"/>
      <c r="D96" s="26"/>
      <c r="E96" s="26"/>
      <c r="F96" s="26"/>
      <c r="G96" s="36" t="s">
        <v>6</v>
      </c>
      <c r="H96" s="39"/>
      <c r="I96" s="40"/>
      <c r="J96" s="19"/>
      <c r="K96" s="5" t="s">
        <v>98</v>
      </c>
      <c r="L96" s="5"/>
      <c r="M96" s="5" t="s">
        <v>98</v>
      </c>
      <c r="N96" s="5"/>
      <c r="O96" s="5" t="s">
        <v>98</v>
      </c>
      <c r="P96" s="15"/>
      <c r="Q96" s="27">
        <v>64620</v>
      </c>
      <c r="R96" s="27"/>
      <c r="S96" s="27">
        <f t="shared" si="9"/>
        <v>64620</v>
      </c>
      <c r="T96" s="27">
        <v>42019.76</v>
      </c>
      <c r="U96" s="27">
        <f t="shared" si="10"/>
        <v>-22600.239999999998</v>
      </c>
      <c r="V96" s="18" t="s">
        <v>167</v>
      </c>
      <c r="W96" s="15"/>
      <c r="X96" s="15"/>
      <c r="Y96" s="15"/>
    </row>
    <row r="97" spans="1:25" ht="78.75" customHeight="1">
      <c r="A97" s="26"/>
      <c r="B97" s="26"/>
      <c r="C97" s="26">
        <v>1080</v>
      </c>
      <c r="D97" s="26" t="s">
        <v>163</v>
      </c>
      <c r="E97" s="26" t="s">
        <v>123</v>
      </c>
      <c r="F97" s="26">
        <v>1</v>
      </c>
      <c r="G97" s="17"/>
      <c r="H97" s="19" t="s">
        <v>161</v>
      </c>
      <c r="I97" s="19" t="s">
        <v>162</v>
      </c>
      <c r="J97" s="19"/>
      <c r="K97" s="5"/>
      <c r="L97" s="5"/>
      <c r="M97" s="5"/>
      <c r="N97" s="5"/>
      <c r="O97" s="5"/>
      <c r="P97" s="15"/>
      <c r="Q97" s="27"/>
      <c r="R97" s="27"/>
      <c r="S97" s="27">
        <f t="shared" si="9"/>
        <v>0</v>
      </c>
      <c r="T97" s="27"/>
      <c r="U97" s="27">
        <f t="shared" si="10"/>
        <v>0</v>
      </c>
      <c r="V97" s="18"/>
      <c r="W97" s="15"/>
      <c r="X97" s="15"/>
      <c r="Y97" s="15"/>
    </row>
    <row r="98" spans="1:25" ht="92.25" customHeight="1">
      <c r="A98" s="26"/>
      <c r="B98" s="26"/>
      <c r="C98" s="26"/>
      <c r="D98" s="26"/>
      <c r="E98" s="26"/>
      <c r="F98" s="26"/>
      <c r="G98" s="36" t="s">
        <v>6</v>
      </c>
      <c r="H98" s="39"/>
      <c r="I98" s="40"/>
      <c r="J98" s="19"/>
      <c r="K98" s="5" t="s">
        <v>98</v>
      </c>
      <c r="L98" s="5"/>
      <c r="M98" s="5" t="s">
        <v>98</v>
      </c>
      <c r="N98" s="5"/>
      <c r="O98" s="5" t="s">
        <v>98</v>
      </c>
      <c r="P98" s="15"/>
      <c r="Q98" s="27"/>
      <c r="R98" s="27">
        <v>22176</v>
      </c>
      <c r="S98" s="27">
        <f t="shared" si="9"/>
        <v>22176</v>
      </c>
      <c r="T98" s="27">
        <v>18774.79</v>
      </c>
      <c r="U98" s="27">
        <f t="shared" si="10"/>
        <v>-3401.2099999999991</v>
      </c>
      <c r="V98" s="18" t="s">
        <v>183</v>
      </c>
      <c r="W98" s="15"/>
      <c r="X98" s="15"/>
      <c r="Y98" s="15"/>
    </row>
    <row r="99" spans="1:25" ht="61.5" customHeight="1">
      <c r="A99" s="26"/>
      <c r="B99" s="26">
        <v>1</v>
      </c>
      <c r="C99" s="26">
        <v>1001</v>
      </c>
      <c r="D99" s="26" t="s">
        <v>120</v>
      </c>
      <c r="E99" s="26" t="s">
        <v>121</v>
      </c>
      <c r="F99" s="26"/>
      <c r="G99" s="6" t="s">
        <v>97</v>
      </c>
      <c r="H99" s="19" t="s">
        <v>126</v>
      </c>
      <c r="I99" s="19" t="s">
        <v>127</v>
      </c>
      <c r="J99" s="19"/>
      <c r="K99" s="5" t="s">
        <v>98</v>
      </c>
      <c r="L99" s="5"/>
      <c r="M99" s="5" t="s">
        <v>98</v>
      </c>
      <c r="N99" s="5"/>
      <c r="O99" s="5" t="s">
        <v>98</v>
      </c>
      <c r="P99" s="2"/>
      <c r="Q99" s="27"/>
      <c r="R99" s="27">
        <v>0</v>
      </c>
      <c r="S99" s="27">
        <f t="shared" si="9"/>
        <v>0</v>
      </c>
      <c r="T99" s="27"/>
      <c r="U99" s="27">
        <f t="shared" si="10"/>
        <v>0</v>
      </c>
      <c r="V99" s="18"/>
      <c r="W99" s="2" t="s">
        <v>97</v>
      </c>
      <c r="X99" s="2" t="s">
        <v>97</v>
      </c>
      <c r="Y99" s="2" t="s">
        <v>97</v>
      </c>
    </row>
    <row r="100" spans="1:25" ht="169.5" customHeight="1">
      <c r="A100" s="26"/>
      <c r="B100" s="26"/>
      <c r="C100" s="26"/>
      <c r="D100" s="26"/>
      <c r="E100" s="26"/>
      <c r="F100" s="26"/>
      <c r="G100" s="53" t="s">
        <v>6</v>
      </c>
      <c r="H100" s="54"/>
      <c r="I100" s="55"/>
      <c r="J100" s="19"/>
      <c r="K100" s="5" t="s">
        <v>98</v>
      </c>
      <c r="L100" s="5"/>
      <c r="M100" s="5" t="s">
        <v>98</v>
      </c>
      <c r="N100" s="5"/>
      <c r="O100" s="5" t="s">
        <v>98</v>
      </c>
      <c r="P100" s="9"/>
      <c r="Q100" s="27"/>
      <c r="R100" s="27">
        <v>205524.3</v>
      </c>
      <c r="S100" s="27">
        <f t="shared" si="9"/>
        <v>205524.3</v>
      </c>
      <c r="T100" s="27">
        <v>181315.69</v>
      </c>
      <c r="U100" s="27">
        <f t="shared" si="10"/>
        <v>-24208.609999999986</v>
      </c>
      <c r="V100" s="18" t="s">
        <v>169</v>
      </c>
      <c r="W100" s="15"/>
      <c r="X100" s="15"/>
      <c r="Y100" s="15"/>
    </row>
    <row r="101" spans="1:25" s="23" customFormat="1" ht="48" customHeight="1">
      <c r="A101" s="26"/>
      <c r="B101" s="26">
        <v>1</v>
      </c>
      <c r="C101" s="26">
        <v>1001</v>
      </c>
      <c r="D101" s="26" t="s">
        <v>122</v>
      </c>
      <c r="E101" s="26" t="s">
        <v>121</v>
      </c>
      <c r="F101" s="26"/>
      <c r="G101" s="6" t="s">
        <v>97</v>
      </c>
      <c r="H101" s="19" t="s">
        <v>153</v>
      </c>
      <c r="I101" s="19" t="s">
        <v>154</v>
      </c>
      <c r="J101" s="19"/>
      <c r="K101" s="5" t="s">
        <v>98</v>
      </c>
      <c r="L101" s="5"/>
      <c r="M101" s="5" t="s">
        <v>98</v>
      </c>
      <c r="N101" s="5"/>
      <c r="O101" s="5" t="s">
        <v>98</v>
      </c>
      <c r="P101" s="10"/>
      <c r="Q101" s="27"/>
      <c r="R101" s="27" t="s">
        <v>97</v>
      </c>
      <c r="S101" s="27"/>
      <c r="T101" s="27"/>
      <c r="U101" s="27"/>
      <c r="V101" s="18"/>
      <c r="W101" s="10" t="s">
        <v>97</v>
      </c>
      <c r="X101" s="10" t="s">
        <v>97</v>
      </c>
      <c r="Y101" s="10" t="s">
        <v>97</v>
      </c>
    </row>
    <row r="102" spans="1:25" ht="27.75" customHeight="1">
      <c r="A102" s="26"/>
      <c r="B102" s="26"/>
      <c r="C102" s="26"/>
      <c r="D102" s="26"/>
      <c r="E102" s="26"/>
      <c r="F102" s="26"/>
      <c r="G102" s="36" t="s">
        <v>6</v>
      </c>
      <c r="H102" s="39"/>
      <c r="I102" s="40"/>
      <c r="J102" s="19"/>
      <c r="K102" s="5" t="s">
        <v>98</v>
      </c>
      <c r="L102" s="5"/>
      <c r="M102" s="5" t="s">
        <v>98</v>
      </c>
      <c r="N102" s="5"/>
      <c r="O102" s="5" t="s">
        <v>98</v>
      </c>
      <c r="P102" s="9"/>
      <c r="Q102" s="27"/>
      <c r="R102" s="27">
        <v>0</v>
      </c>
      <c r="S102" s="27">
        <f t="shared" si="9"/>
        <v>0</v>
      </c>
      <c r="T102" s="27">
        <v>0</v>
      </c>
      <c r="U102" s="27">
        <f t="shared" si="10"/>
        <v>0</v>
      </c>
      <c r="V102" s="18"/>
      <c r="W102" s="15"/>
      <c r="X102" s="15"/>
      <c r="Y102" s="15"/>
    </row>
    <row r="103" spans="1:25" s="23" customFormat="1" ht="51" customHeight="1">
      <c r="A103" s="26"/>
      <c r="B103" s="26">
        <v>1</v>
      </c>
      <c r="C103" s="26">
        <v>1001</v>
      </c>
      <c r="D103" s="26" t="s">
        <v>122</v>
      </c>
      <c r="E103" s="26" t="s">
        <v>155</v>
      </c>
      <c r="F103" s="26"/>
      <c r="G103" s="6" t="s">
        <v>97</v>
      </c>
      <c r="H103" s="19" t="s">
        <v>156</v>
      </c>
      <c r="I103" s="19" t="s">
        <v>157</v>
      </c>
      <c r="J103" s="19"/>
      <c r="K103" s="5" t="s">
        <v>98</v>
      </c>
      <c r="L103" s="5"/>
      <c r="M103" s="5" t="s">
        <v>98</v>
      </c>
      <c r="N103" s="5"/>
      <c r="O103" s="5" t="s">
        <v>98</v>
      </c>
      <c r="P103" s="10"/>
      <c r="Q103" s="27"/>
      <c r="R103" s="27" t="s">
        <v>97</v>
      </c>
      <c r="S103" s="27"/>
      <c r="T103" s="27"/>
      <c r="U103" s="27"/>
      <c r="V103" s="18"/>
      <c r="W103" s="10" t="s">
        <v>97</v>
      </c>
      <c r="X103" s="10" t="s">
        <v>97</v>
      </c>
      <c r="Y103" s="10" t="s">
        <v>97</v>
      </c>
    </row>
    <row r="104" spans="1:25" ht="21.75" customHeight="1">
      <c r="A104" s="26"/>
      <c r="B104" s="26"/>
      <c r="C104" s="26"/>
      <c r="D104" s="26"/>
      <c r="E104" s="26"/>
      <c r="F104" s="26"/>
      <c r="G104" s="36" t="s">
        <v>6</v>
      </c>
      <c r="H104" s="39"/>
      <c r="I104" s="40"/>
      <c r="J104" s="19"/>
      <c r="K104" s="5" t="s">
        <v>98</v>
      </c>
      <c r="L104" s="5"/>
      <c r="M104" s="5" t="s">
        <v>98</v>
      </c>
      <c r="N104" s="5"/>
      <c r="O104" s="5" t="s">
        <v>98</v>
      </c>
      <c r="P104" s="9"/>
      <c r="Q104" s="27"/>
      <c r="R104" s="27">
        <v>15000</v>
      </c>
      <c r="S104" s="27">
        <f t="shared" si="9"/>
        <v>15000</v>
      </c>
      <c r="T104" s="27">
        <v>15000</v>
      </c>
      <c r="U104" s="27">
        <f t="shared" si="10"/>
        <v>0</v>
      </c>
      <c r="V104" s="18"/>
      <c r="W104" s="15"/>
      <c r="X104" s="15"/>
      <c r="Y104" s="15"/>
    </row>
    <row r="105" spans="1:25" ht="91.5" customHeight="1">
      <c r="A105" s="26"/>
      <c r="B105" s="26">
        <v>1</v>
      </c>
      <c r="C105" s="26">
        <v>1001</v>
      </c>
      <c r="D105" s="26" t="s">
        <v>122</v>
      </c>
      <c r="E105" s="26" t="s">
        <v>123</v>
      </c>
      <c r="F105" s="26">
        <v>1</v>
      </c>
      <c r="G105" s="17"/>
      <c r="H105" s="8" t="s">
        <v>99</v>
      </c>
      <c r="I105" s="19" t="s">
        <v>158</v>
      </c>
      <c r="J105" s="19" t="s">
        <v>69</v>
      </c>
      <c r="K105" s="5">
        <v>0</v>
      </c>
      <c r="L105" s="5"/>
      <c r="M105" s="5">
        <v>0</v>
      </c>
      <c r="N105" s="5">
        <v>0</v>
      </c>
      <c r="O105" s="5">
        <v>0</v>
      </c>
      <c r="P105" s="15"/>
      <c r="Q105" s="27"/>
      <c r="R105" s="27"/>
      <c r="S105" s="27">
        <f t="shared" si="9"/>
        <v>0</v>
      </c>
      <c r="T105" s="27"/>
      <c r="U105" s="27">
        <f t="shared" si="10"/>
        <v>0</v>
      </c>
      <c r="V105" s="18"/>
      <c r="W105" s="15"/>
      <c r="X105" s="15"/>
      <c r="Y105" s="15"/>
    </row>
    <row r="106" spans="1:25" ht="79.5" customHeight="1">
      <c r="A106" s="26"/>
      <c r="B106" s="26"/>
      <c r="C106" s="26"/>
      <c r="D106" s="26"/>
      <c r="E106" s="26"/>
      <c r="F106" s="26"/>
      <c r="G106" s="36" t="s">
        <v>6</v>
      </c>
      <c r="H106" s="39"/>
      <c r="I106" s="40"/>
      <c r="J106" s="19"/>
      <c r="K106" s="5" t="s">
        <v>98</v>
      </c>
      <c r="L106" s="5"/>
      <c r="M106" s="5" t="s">
        <v>98</v>
      </c>
      <c r="N106" s="5"/>
      <c r="O106" s="5" t="s">
        <v>98</v>
      </c>
      <c r="P106" s="15"/>
      <c r="Q106" s="27">
        <v>0</v>
      </c>
      <c r="R106" s="27">
        <v>110000</v>
      </c>
      <c r="S106" s="27">
        <f t="shared" si="9"/>
        <v>110000</v>
      </c>
      <c r="T106" s="27">
        <v>104940</v>
      </c>
      <c r="U106" s="27">
        <f t="shared" si="10"/>
        <v>-5060</v>
      </c>
      <c r="V106" s="18" t="s">
        <v>171</v>
      </c>
      <c r="W106" s="15"/>
      <c r="X106" s="15"/>
      <c r="Y106" s="15"/>
    </row>
    <row r="107" spans="1:25" ht="61.5" customHeight="1">
      <c r="A107" s="26"/>
      <c r="B107" s="26">
        <v>1</v>
      </c>
      <c r="C107" s="26">
        <v>1001</v>
      </c>
      <c r="D107" s="26" t="s">
        <v>120</v>
      </c>
      <c r="E107" s="26" t="s">
        <v>121</v>
      </c>
      <c r="F107" s="26">
        <v>1</v>
      </c>
      <c r="G107" s="17"/>
      <c r="H107" s="19" t="s">
        <v>159</v>
      </c>
      <c r="I107" s="19" t="s">
        <v>127</v>
      </c>
      <c r="J107" s="19" t="s">
        <v>69</v>
      </c>
      <c r="K107" s="5" t="s">
        <v>98</v>
      </c>
      <c r="L107" s="5"/>
      <c r="M107" s="5" t="s">
        <v>98</v>
      </c>
      <c r="N107" s="5"/>
      <c r="O107" s="5" t="s">
        <v>98</v>
      </c>
      <c r="P107" s="15"/>
      <c r="Q107" s="27"/>
      <c r="R107" s="27"/>
      <c r="S107" s="27">
        <f t="shared" si="9"/>
        <v>0</v>
      </c>
      <c r="T107" s="27"/>
      <c r="U107" s="27">
        <f t="shared" si="10"/>
        <v>0</v>
      </c>
      <c r="V107" s="18"/>
      <c r="W107" s="15"/>
      <c r="X107" s="15"/>
      <c r="Y107" s="15"/>
    </row>
    <row r="108" spans="1:25" ht="90" customHeight="1">
      <c r="A108" s="26"/>
      <c r="B108" s="26"/>
      <c r="C108" s="26"/>
      <c r="D108" s="26"/>
      <c r="E108" s="26"/>
      <c r="F108" s="26"/>
      <c r="G108" s="36" t="s">
        <v>6</v>
      </c>
      <c r="H108" s="39"/>
      <c r="I108" s="40"/>
      <c r="J108" s="19"/>
      <c r="K108" s="5" t="s">
        <v>98</v>
      </c>
      <c r="L108" s="5"/>
      <c r="M108" s="5" t="s">
        <v>98</v>
      </c>
      <c r="N108" s="5"/>
      <c r="O108" s="5" t="s">
        <v>98</v>
      </c>
      <c r="P108" s="15"/>
      <c r="Q108" s="27">
        <v>0</v>
      </c>
      <c r="R108" s="27">
        <v>8789.99</v>
      </c>
      <c r="S108" s="27">
        <f t="shared" si="9"/>
        <v>8789.99</v>
      </c>
      <c r="T108" s="27">
        <v>1637.33</v>
      </c>
      <c r="U108" s="27">
        <f t="shared" si="10"/>
        <v>-7152.66</v>
      </c>
      <c r="V108" s="18" t="s">
        <v>170</v>
      </c>
      <c r="W108" s="15"/>
      <c r="X108" s="15"/>
      <c r="Y108" s="15"/>
    </row>
    <row r="109" spans="1:25" ht="36.75" customHeight="1">
      <c r="A109" s="26"/>
      <c r="B109" s="26">
        <v>1</v>
      </c>
      <c r="C109" s="26">
        <v>1001</v>
      </c>
      <c r="D109" s="26" t="s">
        <v>122</v>
      </c>
      <c r="E109" s="26" t="s">
        <v>121</v>
      </c>
      <c r="F109" s="26">
        <v>1</v>
      </c>
      <c r="G109" s="17"/>
      <c r="H109" s="19" t="s">
        <v>153</v>
      </c>
      <c r="I109" s="19" t="s">
        <v>160</v>
      </c>
      <c r="J109" s="19" t="s">
        <v>69</v>
      </c>
      <c r="K109" s="5" t="s">
        <v>98</v>
      </c>
      <c r="L109" s="5"/>
      <c r="M109" s="5" t="s">
        <v>98</v>
      </c>
      <c r="N109" s="5"/>
      <c r="O109" s="5" t="s">
        <v>98</v>
      </c>
      <c r="P109" s="15"/>
      <c r="Q109" s="27"/>
      <c r="R109" s="27"/>
      <c r="S109" s="27">
        <f t="shared" si="9"/>
        <v>0</v>
      </c>
      <c r="T109" s="27"/>
      <c r="U109" s="27">
        <f t="shared" si="10"/>
        <v>0</v>
      </c>
      <c r="V109" s="18"/>
      <c r="W109" s="15"/>
      <c r="X109" s="15"/>
      <c r="Y109" s="15"/>
    </row>
    <row r="110" spans="1:25" ht="79.5" customHeight="1">
      <c r="A110" s="26"/>
      <c r="B110" s="26"/>
      <c r="C110" s="26"/>
      <c r="D110" s="26"/>
      <c r="E110" s="26"/>
      <c r="F110" s="26"/>
      <c r="G110" s="36" t="s">
        <v>6</v>
      </c>
      <c r="H110" s="39"/>
      <c r="I110" s="40"/>
      <c r="J110" s="19"/>
      <c r="K110" s="5" t="s">
        <v>98</v>
      </c>
      <c r="L110" s="5"/>
      <c r="M110" s="5" t="s">
        <v>98</v>
      </c>
      <c r="N110" s="5"/>
      <c r="O110" s="5" t="s">
        <v>98</v>
      </c>
      <c r="P110" s="15"/>
      <c r="Q110" s="27">
        <v>0</v>
      </c>
      <c r="R110" s="27">
        <v>5239.7</v>
      </c>
      <c r="S110" s="27">
        <f t="shared" si="9"/>
        <v>5239.7</v>
      </c>
      <c r="T110" s="27">
        <v>4074.14</v>
      </c>
      <c r="U110" s="27">
        <f t="shared" si="10"/>
        <v>-1165.56</v>
      </c>
      <c r="V110" s="18" t="s">
        <v>171</v>
      </c>
      <c r="W110" s="15"/>
      <c r="X110" s="15"/>
      <c r="Y110" s="15"/>
    </row>
    <row r="111" spans="1:25" ht="34.5" customHeight="1">
      <c r="A111" s="26"/>
      <c r="B111" s="26">
        <v>2</v>
      </c>
      <c r="C111" s="26">
        <v>1123</v>
      </c>
      <c r="D111" s="26" t="s">
        <v>120</v>
      </c>
      <c r="E111" s="26" t="s">
        <v>123</v>
      </c>
      <c r="F111" s="26">
        <v>1</v>
      </c>
      <c r="G111" s="17"/>
      <c r="H111" s="19" t="s">
        <v>52</v>
      </c>
      <c r="I111" s="19" t="s">
        <v>19</v>
      </c>
      <c r="J111" s="19" t="s">
        <v>69</v>
      </c>
      <c r="K111" s="5">
        <v>5</v>
      </c>
      <c r="L111" s="5"/>
      <c r="M111" s="5">
        <v>5</v>
      </c>
      <c r="N111" s="5">
        <v>1</v>
      </c>
      <c r="O111" s="5">
        <f t="shared" ref="O111:O118" si="11">N111-M111</f>
        <v>-4</v>
      </c>
      <c r="P111" s="21"/>
      <c r="Q111" s="27"/>
      <c r="R111" s="27"/>
      <c r="S111" s="27">
        <f t="shared" si="9"/>
        <v>0</v>
      </c>
      <c r="T111" s="27"/>
      <c r="U111" s="27">
        <f t="shared" si="10"/>
        <v>0</v>
      </c>
      <c r="V111" s="18"/>
      <c r="W111" s="15"/>
      <c r="X111" s="15"/>
      <c r="Y111" s="15"/>
    </row>
    <row r="112" spans="1:25" ht="21.75" customHeight="1">
      <c r="A112" s="26"/>
      <c r="B112" s="26"/>
      <c r="C112" s="26"/>
      <c r="D112" s="26"/>
      <c r="E112" s="26"/>
      <c r="F112" s="26">
        <v>2</v>
      </c>
      <c r="G112" s="17"/>
      <c r="H112" s="19"/>
      <c r="I112" s="19" t="s">
        <v>20</v>
      </c>
      <c r="J112" s="19"/>
      <c r="K112" s="5">
        <v>65200</v>
      </c>
      <c r="L112" s="5"/>
      <c r="M112" s="5">
        <f>K112</f>
        <v>65200</v>
      </c>
      <c r="N112" s="5">
        <v>100000</v>
      </c>
      <c r="O112" s="5">
        <f t="shared" si="11"/>
        <v>34800</v>
      </c>
      <c r="P112" s="22"/>
      <c r="Q112" s="27"/>
      <c r="R112" s="27"/>
      <c r="S112" s="27">
        <f t="shared" si="9"/>
        <v>0</v>
      </c>
      <c r="T112" s="27"/>
      <c r="U112" s="27">
        <f t="shared" si="10"/>
        <v>0</v>
      </c>
      <c r="V112" s="18"/>
      <c r="W112" s="15"/>
      <c r="X112" s="15"/>
      <c r="Y112" s="15"/>
    </row>
    <row r="113" spans="1:25" ht="31.5" customHeight="1">
      <c r="A113" s="26"/>
      <c r="B113" s="26"/>
      <c r="C113" s="26"/>
      <c r="D113" s="26"/>
      <c r="E113" s="26"/>
      <c r="F113" s="26">
        <v>3</v>
      </c>
      <c r="G113" s="17"/>
      <c r="H113" s="19"/>
      <c r="I113" s="19" t="s">
        <v>83</v>
      </c>
      <c r="J113" s="19"/>
      <c r="K113" s="5">
        <v>1</v>
      </c>
      <c r="L113" s="5"/>
      <c r="M113" s="5">
        <f t="shared" ref="M113:M118" si="12">K113</f>
        <v>1</v>
      </c>
      <c r="N113" s="5">
        <v>1</v>
      </c>
      <c r="O113" s="5">
        <f t="shared" si="11"/>
        <v>0</v>
      </c>
      <c r="P113" s="21"/>
      <c r="Q113" s="27"/>
      <c r="R113" s="27"/>
      <c r="S113" s="27">
        <f t="shared" si="9"/>
        <v>0</v>
      </c>
      <c r="T113" s="27"/>
      <c r="U113" s="27">
        <f t="shared" si="10"/>
        <v>0</v>
      </c>
      <c r="V113" s="18"/>
      <c r="W113" s="15"/>
      <c r="X113" s="15"/>
      <c r="Y113" s="15"/>
    </row>
    <row r="114" spans="1:25" ht="50.25" customHeight="1">
      <c r="A114" s="26"/>
      <c r="B114" s="26"/>
      <c r="C114" s="26"/>
      <c r="D114" s="26"/>
      <c r="E114" s="26"/>
      <c r="F114" s="26">
        <v>4</v>
      </c>
      <c r="G114" s="17"/>
      <c r="H114" s="19"/>
      <c r="I114" s="19" t="s">
        <v>108</v>
      </c>
      <c r="J114" s="19"/>
      <c r="K114" s="5">
        <v>2000000</v>
      </c>
      <c r="L114" s="5"/>
      <c r="M114" s="5">
        <f t="shared" si="12"/>
        <v>2000000</v>
      </c>
      <c r="N114" s="5"/>
      <c r="O114" s="5">
        <f t="shared" si="11"/>
        <v>-2000000</v>
      </c>
      <c r="P114" s="21"/>
      <c r="Q114" s="27"/>
      <c r="R114" s="27"/>
      <c r="S114" s="27">
        <f t="shared" si="9"/>
        <v>0</v>
      </c>
      <c r="T114" s="27"/>
      <c r="U114" s="27">
        <f t="shared" si="10"/>
        <v>0</v>
      </c>
      <c r="V114" s="18"/>
      <c r="W114" s="15"/>
      <c r="X114" s="15"/>
      <c r="Y114" s="15"/>
    </row>
    <row r="115" spans="1:25" ht="35.25" customHeight="1">
      <c r="A115" s="26"/>
      <c r="B115" s="26"/>
      <c r="C115" s="26"/>
      <c r="D115" s="26"/>
      <c r="E115" s="26"/>
      <c r="F115" s="26">
        <v>5</v>
      </c>
      <c r="G115" s="17"/>
      <c r="H115" s="19"/>
      <c r="I115" s="19" t="s">
        <v>129</v>
      </c>
      <c r="J115" s="19" t="s">
        <v>68</v>
      </c>
      <c r="K115" s="5">
        <v>100</v>
      </c>
      <c r="L115" s="5"/>
      <c r="M115" s="5">
        <f t="shared" si="12"/>
        <v>100</v>
      </c>
      <c r="N115" s="5">
        <v>100</v>
      </c>
      <c r="O115" s="5">
        <f t="shared" si="11"/>
        <v>0</v>
      </c>
      <c r="P115" s="21"/>
      <c r="Q115" s="27"/>
      <c r="R115" s="27"/>
      <c r="S115" s="27">
        <f t="shared" si="9"/>
        <v>0</v>
      </c>
      <c r="T115" s="27"/>
      <c r="U115" s="27">
        <f t="shared" si="10"/>
        <v>0</v>
      </c>
      <c r="V115" s="18"/>
      <c r="W115" s="15"/>
      <c r="X115" s="15"/>
      <c r="Y115" s="15"/>
    </row>
    <row r="116" spans="1:25" ht="32.25" customHeight="1">
      <c r="A116" s="26"/>
      <c r="B116" s="26"/>
      <c r="C116" s="26"/>
      <c r="D116" s="26"/>
      <c r="E116" s="26"/>
      <c r="F116" s="26">
        <v>6</v>
      </c>
      <c r="G116" s="17"/>
      <c r="H116" s="19"/>
      <c r="I116" s="19" t="s">
        <v>90</v>
      </c>
      <c r="J116" s="19" t="s">
        <v>68</v>
      </c>
      <c r="K116" s="5">
        <v>10</v>
      </c>
      <c r="L116" s="5"/>
      <c r="M116" s="5">
        <f t="shared" si="12"/>
        <v>10</v>
      </c>
      <c r="N116" s="5">
        <v>10</v>
      </c>
      <c r="O116" s="5">
        <f t="shared" si="11"/>
        <v>0</v>
      </c>
      <c r="P116" s="21"/>
      <c r="Q116" s="27"/>
      <c r="R116" s="27"/>
      <c r="S116" s="27">
        <f t="shared" si="9"/>
        <v>0</v>
      </c>
      <c r="T116" s="27"/>
      <c r="U116" s="27">
        <f t="shared" si="10"/>
        <v>0</v>
      </c>
      <c r="V116" s="18"/>
      <c r="W116" s="15"/>
      <c r="X116" s="15"/>
      <c r="Y116" s="15"/>
    </row>
    <row r="117" spans="1:25" ht="33" customHeight="1">
      <c r="A117" s="26"/>
      <c r="B117" s="26"/>
      <c r="C117" s="26"/>
      <c r="D117" s="26"/>
      <c r="E117" s="26"/>
      <c r="F117" s="26">
        <v>7</v>
      </c>
      <c r="G117" s="17"/>
      <c r="H117" s="19"/>
      <c r="I117" s="19" t="s">
        <v>53</v>
      </c>
      <c r="J117" s="19"/>
      <c r="K117" s="5">
        <v>3</v>
      </c>
      <c r="L117" s="5"/>
      <c r="M117" s="5">
        <f t="shared" si="12"/>
        <v>3</v>
      </c>
      <c r="N117" s="5">
        <v>3</v>
      </c>
      <c r="O117" s="5">
        <f t="shared" si="11"/>
        <v>0</v>
      </c>
      <c r="P117" s="21"/>
      <c r="Q117" s="27"/>
      <c r="R117" s="27"/>
      <c r="S117" s="27">
        <f t="shared" si="9"/>
        <v>0</v>
      </c>
      <c r="T117" s="27"/>
      <c r="U117" s="27">
        <f t="shared" si="10"/>
        <v>0</v>
      </c>
      <c r="V117" s="18"/>
      <c r="W117" s="15"/>
      <c r="X117" s="15"/>
      <c r="Y117" s="15"/>
    </row>
    <row r="118" spans="1:25" ht="33" customHeight="1">
      <c r="A118" s="26"/>
      <c r="B118" s="26"/>
      <c r="C118" s="26"/>
      <c r="D118" s="26"/>
      <c r="E118" s="26"/>
      <c r="F118" s="26">
        <v>8</v>
      </c>
      <c r="G118" s="17"/>
      <c r="H118" s="19"/>
      <c r="I118" s="19" t="s">
        <v>54</v>
      </c>
      <c r="J118" s="19"/>
      <c r="K118" s="5">
        <v>1</v>
      </c>
      <c r="L118" s="5"/>
      <c r="M118" s="5">
        <f t="shared" si="12"/>
        <v>1</v>
      </c>
      <c r="N118" s="5">
        <v>1</v>
      </c>
      <c r="O118" s="5">
        <f t="shared" si="11"/>
        <v>0</v>
      </c>
      <c r="P118" s="21"/>
      <c r="Q118" s="27"/>
      <c r="R118" s="27"/>
      <c r="S118" s="27">
        <f t="shared" si="9"/>
        <v>0</v>
      </c>
      <c r="T118" s="27"/>
      <c r="U118" s="27">
        <f t="shared" si="10"/>
        <v>0</v>
      </c>
      <c r="V118" s="18"/>
      <c r="W118" s="15"/>
      <c r="X118" s="15"/>
      <c r="Y118" s="15"/>
    </row>
    <row r="119" spans="1:25" ht="23.25" customHeight="1">
      <c r="A119" s="26"/>
      <c r="B119" s="26"/>
      <c r="C119" s="26"/>
      <c r="D119" s="26"/>
      <c r="E119" s="26"/>
      <c r="F119" s="26"/>
      <c r="G119" s="36" t="s">
        <v>6</v>
      </c>
      <c r="H119" s="37"/>
      <c r="I119" s="38"/>
      <c r="J119" s="19"/>
      <c r="K119" s="5" t="s">
        <v>98</v>
      </c>
      <c r="L119" s="5"/>
      <c r="M119" s="5" t="s">
        <v>98</v>
      </c>
      <c r="N119" s="5"/>
      <c r="O119" s="5" t="s">
        <v>98</v>
      </c>
      <c r="P119" s="21"/>
      <c r="Q119" s="27"/>
      <c r="R119" s="27">
        <v>33000</v>
      </c>
      <c r="S119" s="27">
        <f t="shared" si="9"/>
        <v>33000</v>
      </c>
      <c r="T119" s="27">
        <v>33000</v>
      </c>
      <c r="U119" s="27">
        <f t="shared" si="10"/>
        <v>0</v>
      </c>
      <c r="V119" s="18"/>
      <c r="W119" s="15"/>
      <c r="X119" s="15"/>
      <c r="Y119" s="15"/>
    </row>
    <row r="120" spans="1:25" ht="23.25" customHeight="1">
      <c r="A120" s="26"/>
      <c r="B120" s="26">
        <v>2</v>
      </c>
      <c r="C120" s="26">
        <v>1093</v>
      </c>
      <c r="D120" s="26" t="s">
        <v>124</v>
      </c>
      <c r="E120" s="26" t="s">
        <v>121</v>
      </c>
      <c r="F120" s="26">
        <v>1</v>
      </c>
      <c r="G120" s="17"/>
      <c r="H120" s="19" t="s">
        <v>106</v>
      </c>
      <c r="I120" s="25" t="s">
        <v>27</v>
      </c>
      <c r="J120" s="19" t="s">
        <v>69</v>
      </c>
      <c r="K120" s="5">
        <f>SUM(K121:K138)</f>
        <v>2533</v>
      </c>
      <c r="L120" s="5"/>
      <c r="M120" s="5">
        <f>SUM(M121:M138)</f>
        <v>2533</v>
      </c>
      <c r="N120" s="5">
        <f>SUM(N121:N138)</f>
        <v>2755</v>
      </c>
      <c r="O120" s="5">
        <f>N120-M120</f>
        <v>222</v>
      </c>
      <c r="P120" s="20"/>
      <c r="Q120" s="27"/>
      <c r="R120" s="27"/>
      <c r="S120" s="27">
        <f t="shared" si="9"/>
        <v>0</v>
      </c>
      <c r="T120" s="27"/>
      <c r="U120" s="27">
        <f t="shared" si="10"/>
        <v>0</v>
      </c>
      <c r="V120" s="18"/>
      <c r="W120" s="15"/>
      <c r="X120" s="15"/>
      <c r="Y120" s="15"/>
    </row>
    <row r="121" spans="1:25" ht="18" customHeight="1">
      <c r="A121" s="26"/>
      <c r="B121" s="26"/>
      <c r="C121" s="26"/>
      <c r="D121" s="26"/>
      <c r="E121" s="26"/>
      <c r="F121" s="26">
        <v>1</v>
      </c>
      <c r="G121" s="17"/>
      <c r="H121" s="19"/>
      <c r="I121" s="19" t="s">
        <v>3</v>
      </c>
      <c r="J121" s="19"/>
      <c r="K121" s="5">
        <v>105</v>
      </c>
      <c r="L121" s="5"/>
      <c r="M121" s="5">
        <f t="shared" ref="M121:M142" si="13">K121</f>
        <v>105</v>
      </c>
      <c r="N121" s="5">
        <v>237</v>
      </c>
      <c r="O121" s="5">
        <f t="shared" ref="O121:O142" si="14">N121-M121</f>
        <v>132</v>
      </c>
      <c r="P121" s="20"/>
      <c r="Q121" s="27"/>
      <c r="R121" s="27"/>
      <c r="S121" s="27">
        <f t="shared" si="9"/>
        <v>0</v>
      </c>
      <c r="T121" s="27"/>
      <c r="U121" s="27">
        <f t="shared" si="10"/>
        <v>0</v>
      </c>
      <c r="V121" s="18"/>
      <c r="W121" s="15"/>
      <c r="X121" s="15"/>
      <c r="Y121" s="15"/>
    </row>
    <row r="122" spans="1:25" ht="20.100000000000001" customHeight="1">
      <c r="A122" s="26"/>
      <c r="B122" s="26"/>
      <c r="C122" s="26"/>
      <c r="D122" s="26"/>
      <c r="E122" s="26"/>
      <c r="F122" s="26">
        <v>2</v>
      </c>
      <c r="G122" s="17"/>
      <c r="H122" s="19"/>
      <c r="I122" s="19" t="s">
        <v>28</v>
      </c>
      <c r="J122" s="19"/>
      <c r="K122" s="5">
        <v>95</v>
      </c>
      <c r="L122" s="5"/>
      <c r="M122" s="5">
        <f t="shared" si="13"/>
        <v>95</v>
      </c>
      <c r="N122" s="5">
        <v>170</v>
      </c>
      <c r="O122" s="5">
        <f t="shared" si="14"/>
        <v>75</v>
      </c>
      <c r="P122" s="20"/>
      <c r="Q122" s="27"/>
      <c r="R122" s="27"/>
      <c r="S122" s="27">
        <f t="shared" si="9"/>
        <v>0</v>
      </c>
      <c r="T122" s="27"/>
      <c r="U122" s="27">
        <f t="shared" si="10"/>
        <v>0</v>
      </c>
      <c r="V122" s="18"/>
      <c r="W122" s="15"/>
      <c r="X122" s="15"/>
      <c r="Y122" s="15"/>
    </row>
    <row r="123" spans="1:25" ht="20.100000000000001" customHeight="1">
      <c r="A123" s="26"/>
      <c r="B123" s="26"/>
      <c r="C123" s="26"/>
      <c r="D123" s="26"/>
      <c r="E123" s="26"/>
      <c r="F123" s="26">
        <v>3</v>
      </c>
      <c r="G123" s="17"/>
      <c r="H123" s="19"/>
      <c r="I123" s="19" t="s">
        <v>1</v>
      </c>
      <c r="J123" s="19"/>
      <c r="K123" s="5">
        <v>250</v>
      </c>
      <c r="L123" s="5"/>
      <c r="M123" s="5">
        <f t="shared" si="13"/>
        <v>250</v>
      </c>
      <c r="N123" s="5">
        <v>440</v>
      </c>
      <c r="O123" s="5">
        <f t="shared" si="14"/>
        <v>190</v>
      </c>
      <c r="P123" s="20"/>
      <c r="Q123" s="27"/>
      <c r="R123" s="27"/>
      <c r="S123" s="27">
        <f t="shared" si="9"/>
        <v>0</v>
      </c>
      <c r="T123" s="27"/>
      <c r="U123" s="27">
        <f t="shared" si="10"/>
        <v>0</v>
      </c>
      <c r="V123" s="18"/>
      <c r="W123" s="15"/>
      <c r="X123" s="15"/>
      <c r="Y123" s="15"/>
    </row>
    <row r="124" spans="1:25" ht="20.100000000000001" customHeight="1">
      <c r="A124" s="26"/>
      <c r="B124" s="26"/>
      <c r="C124" s="26"/>
      <c r="D124" s="26"/>
      <c r="E124" s="26"/>
      <c r="F124" s="26"/>
      <c r="G124" s="17"/>
      <c r="H124" s="19"/>
      <c r="I124" s="19" t="s">
        <v>149</v>
      </c>
      <c r="J124" s="19"/>
      <c r="K124" s="5">
        <v>11</v>
      </c>
      <c r="L124" s="5"/>
      <c r="M124" s="5">
        <f t="shared" si="13"/>
        <v>11</v>
      </c>
      <c r="N124" s="5">
        <v>0</v>
      </c>
      <c r="O124" s="5">
        <f t="shared" si="14"/>
        <v>-11</v>
      </c>
      <c r="P124" s="20"/>
      <c r="Q124" s="27"/>
      <c r="R124" s="27"/>
      <c r="S124" s="27">
        <f t="shared" si="9"/>
        <v>0</v>
      </c>
      <c r="T124" s="27"/>
      <c r="U124" s="27">
        <f t="shared" si="10"/>
        <v>0</v>
      </c>
      <c r="V124" s="18"/>
      <c r="W124" s="15"/>
      <c r="X124" s="15"/>
      <c r="Y124" s="15"/>
    </row>
    <row r="125" spans="1:25" ht="20.100000000000001" customHeight="1">
      <c r="A125" s="26"/>
      <c r="B125" s="26"/>
      <c r="C125" s="26"/>
      <c r="D125" s="26"/>
      <c r="E125" s="26"/>
      <c r="F125" s="26"/>
      <c r="G125" s="17"/>
      <c r="H125" s="19"/>
      <c r="I125" s="19" t="s">
        <v>150</v>
      </c>
      <c r="J125" s="19"/>
      <c r="K125" s="5">
        <v>30</v>
      </c>
      <c r="L125" s="5"/>
      <c r="M125" s="5">
        <f t="shared" si="13"/>
        <v>30</v>
      </c>
      <c r="N125" s="5">
        <v>21</v>
      </c>
      <c r="O125" s="5">
        <f t="shared" si="14"/>
        <v>-9</v>
      </c>
      <c r="P125" s="20"/>
      <c r="Q125" s="27"/>
      <c r="R125" s="27"/>
      <c r="S125" s="27">
        <f t="shared" si="9"/>
        <v>0</v>
      </c>
      <c r="T125" s="27"/>
      <c r="U125" s="27">
        <f t="shared" si="10"/>
        <v>0</v>
      </c>
      <c r="V125" s="18"/>
      <c r="W125" s="15"/>
      <c r="X125" s="15"/>
      <c r="Y125" s="15"/>
    </row>
    <row r="126" spans="1:25" ht="20.100000000000001" customHeight="1">
      <c r="A126" s="26"/>
      <c r="B126" s="26"/>
      <c r="C126" s="26"/>
      <c r="D126" s="26"/>
      <c r="E126" s="26"/>
      <c r="F126" s="26">
        <v>4</v>
      </c>
      <c r="G126" s="17"/>
      <c r="H126" s="19"/>
      <c r="I126" s="19" t="s">
        <v>4</v>
      </c>
      <c r="J126" s="19"/>
      <c r="K126" s="5">
        <v>203</v>
      </c>
      <c r="L126" s="5"/>
      <c r="M126" s="5">
        <f t="shared" si="13"/>
        <v>203</v>
      </c>
      <c r="N126" s="5">
        <v>168</v>
      </c>
      <c r="O126" s="5">
        <f t="shared" si="14"/>
        <v>-35</v>
      </c>
      <c r="P126" s="20"/>
      <c r="Q126" s="27"/>
      <c r="R126" s="27"/>
      <c r="S126" s="27">
        <f t="shared" si="9"/>
        <v>0</v>
      </c>
      <c r="T126" s="27"/>
      <c r="U126" s="27">
        <f t="shared" si="10"/>
        <v>0</v>
      </c>
      <c r="V126" s="18"/>
      <c r="W126" s="15"/>
      <c r="X126" s="15"/>
      <c r="Y126" s="15"/>
    </row>
    <row r="127" spans="1:25" ht="20.100000000000001" customHeight="1">
      <c r="A127" s="26"/>
      <c r="B127" s="26"/>
      <c r="C127" s="26"/>
      <c r="D127" s="26"/>
      <c r="E127" s="26"/>
      <c r="F127" s="26">
        <v>5</v>
      </c>
      <c r="G127" s="17"/>
      <c r="H127" s="19"/>
      <c r="I127" s="19" t="s">
        <v>17</v>
      </c>
      <c r="J127" s="19"/>
      <c r="K127" s="5">
        <v>13</v>
      </c>
      <c r="L127" s="5"/>
      <c r="M127" s="5">
        <f t="shared" si="13"/>
        <v>13</v>
      </c>
      <c r="N127" s="5">
        <v>56</v>
      </c>
      <c r="O127" s="5">
        <f t="shared" si="14"/>
        <v>43</v>
      </c>
      <c r="P127" s="20"/>
      <c r="Q127" s="27"/>
      <c r="R127" s="27"/>
      <c r="S127" s="27">
        <f t="shared" si="9"/>
        <v>0</v>
      </c>
      <c r="T127" s="27"/>
      <c r="U127" s="27">
        <f t="shared" si="10"/>
        <v>0</v>
      </c>
      <c r="V127" s="18"/>
      <c r="W127" s="15"/>
      <c r="X127" s="15"/>
      <c r="Y127" s="15"/>
    </row>
    <row r="128" spans="1:25" ht="20.100000000000001" customHeight="1">
      <c r="A128" s="26"/>
      <c r="B128" s="26"/>
      <c r="C128" s="26"/>
      <c r="D128" s="26"/>
      <c r="E128" s="26"/>
      <c r="F128" s="26">
        <v>6</v>
      </c>
      <c r="G128" s="17"/>
      <c r="H128" s="19"/>
      <c r="I128" s="19" t="s">
        <v>9</v>
      </c>
      <c r="J128" s="19"/>
      <c r="K128" s="5">
        <v>243</v>
      </c>
      <c r="L128" s="5"/>
      <c r="M128" s="5">
        <f t="shared" si="13"/>
        <v>243</v>
      </c>
      <c r="N128" s="5">
        <v>542</v>
      </c>
      <c r="O128" s="5">
        <f t="shared" si="14"/>
        <v>299</v>
      </c>
      <c r="P128" s="20"/>
      <c r="Q128" s="27"/>
      <c r="R128" s="27"/>
      <c r="S128" s="27">
        <f t="shared" si="9"/>
        <v>0</v>
      </c>
      <c r="T128" s="27"/>
      <c r="U128" s="27">
        <f t="shared" si="10"/>
        <v>0</v>
      </c>
      <c r="V128" s="18"/>
      <c r="W128" s="15"/>
      <c r="X128" s="15"/>
      <c r="Y128" s="15"/>
    </row>
    <row r="129" spans="1:25" ht="20.100000000000001" customHeight="1">
      <c r="A129" s="26"/>
      <c r="B129" s="26"/>
      <c r="C129" s="26"/>
      <c r="D129" s="26"/>
      <c r="E129" s="26"/>
      <c r="F129" s="26">
        <v>7</v>
      </c>
      <c r="G129" s="17"/>
      <c r="H129" s="19"/>
      <c r="I129" s="19" t="s">
        <v>96</v>
      </c>
      <c r="J129" s="19"/>
      <c r="K129" s="5">
        <v>223</v>
      </c>
      <c r="L129" s="5"/>
      <c r="M129" s="5">
        <f t="shared" si="13"/>
        <v>223</v>
      </c>
      <c r="N129" s="5">
        <v>267</v>
      </c>
      <c r="O129" s="5">
        <f t="shared" si="14"/>
        <v>44</v>
      </c>
      <c r="P129" s="20"/>
      <c r="Q129" s="27"/>
      <c r="R129" s="27"/>
      <c r="S129" s="27">
        <f t="shared" si="9"/>
        <v>0</v>
      </c>
      <c r="T129" s="27"/>
      <c r="U129" s="27">
        <f t="shared" si="10"/>
        <v>0</v>
      </c>
      <c r="V129" s="18"/>
      <c r="W129" s="15"/>
      <c r="X129" s="15"/>
      <c r="Y129" s="15"/>
    </row>
    <row r="130" spans="1:25" ht="20.100000000000001" customHeight="1">
      <c r="A130" s="26"/>
      <c r="B130" s="26"/>
      <c r="C130" s="26"/>
      <c r="D130" s="26"/>
      <c r="E130" s="26"/>
      <c r="F130" s="26">
        <v>8</v>
      </c>
      <c r="G130" s="17"/>
      <c r="H130" s="19"/>
      <c r="I130" s="19" t="s">
        <v>18</v>
      </c>
      <c r="J130" s="19"/>
      <c r="K130" s="5">
        <v>2</v>
      </c>
      <c r="L130" s="5"/>
      <c r="M130" s="5">
        <f t="shared" si="13"/>
        <v>2</v>
      </c>
      <c r="N130" s="5">
        <v>0</v>
      </c>
      <c r="O130" s="5">
        <f t="shared" si="14"/>
        <v>-2</v>
      </c>
      <c r="P130" s="20"/>
      <c r="Q130" s="27"/>
      <c r="R130" s="27"/>
      <c r="S130" s="27">
        <f t="shared" si="9"/>
        <v>0</v>
      </c>
      <c r="T130" s="27"/>
      <c r="U130" s="27">
        <f t="shared" si="10"/>
        <v>0</v>
      </c>
      <c r="V130" s="18"/>
      <c r="W130" s="15"/>
      <c r="X130" s="15"/>
      <c r="Y130" s="15"/>
    </row>
    <row r="131" spans="1:25" ht="20.100000000000001" customHeight="1">
      <c r="A131" s="26"/>
      <c r="B131" s="26"/>
      <c r="C131" s="26"/>
      <c r="D131" s="26"/>
      <c r="E131" s="26"/>
      <c r="F131" s="26">
        <v>9</v>
      </c>
      <c r="G131" s="17"/>
      <c r="H131" s="19"/>
      <c r="I131" s="19" t="s">
        <v>21</v>
      </c>
      <c r="J131" s="19"/>
      <c r="K131" s="5">
        <v>170</v>
      </c>
      <c r="L131" s="5"/>
      <c r="M131" s="5">
        <f t="shared" si="13"/>
        <v>170</v>
      </c>
      <c r="N131" s="5">
        <v>77</v>
      </c>
      <c r="O131" s="5">
        <f t="shared" si="14"/>
        <v>-93</v>
      </c>
      <c r="P131" s="20"/>
      <c r="Q131" s="27"/>
      <c r="R131" s="27"/>
      <c r="S131" s="27">
        <f t="shared" si="9"/>
        <v>0</v>
      </c>
      <c r="T131" s="27"/>
      <c r="U131" s="27">
        <f t="shared" si="10"/>
        <v>0</v>
      </c>
      <c r="V131" s="18"/>
      <c r="W131" s="15"/>
      <c r="X131" s="15"/>
      <c r="Y131" s="15"/>
    </row>
    <row r="132" spans="1:25" ht="20.100000000000001" customHeight="1">
      <c r="A132" s="26"/>
      <c r="B132" s="26"/>
      <c r="C132" s="26"/>
      <c r="D132" s="26"/>
      <c r="E132" s="26"/>
      <c r="F132" s="26">
        <v>10</v>
      </c>
      <c r="G132" s="17"/>
      <c r="H132" s="19"/>
      <c r="I132" s="19" t="s">
        <v>2</v>
      </c>
      <c r="J132" s="19"/>
      <c r="K132" s="5">
        <v>89</v>
      </c>
      <c r="L132" s="5"/>
      <c r="M132" s="5">
        <f t="shared" si="13"/>
        <v>89</v>
      </c>
      <c r="N132" s="5">
        <v>38</v>
      </c>
      <c r="O132" s="5">
        <f t="shared" si="14"/>
        <v>-51</v>
      </c>
      <c r="P132" s="20"/>
      <c r="Q132" s="27"/>
      <c r="R132" s="27"/>
      <c r="S132" s="27">
        <f t="shared" si="9"/>
        <v>0</v>
      </c>
      <c r="T132" s="27"/>
      <c r="U132" s="27">
        <f t="shared" si="10"/>
        <v>0</v>
      </c>
      <c r="V132" s="18"/>
      <c r="W132" s="15"/>
      <c r="X132" s="15"/>
      <c r="Y132" s="15"/>
    </row>
    <row r="133" spans="1:25" ht="20.100000000000001" customHeight="1">
      <c r="A133" s="26"/>
      <c r="B133" s="26"/>
      <c r="C133" s="26"/>
      <c r="D133" s="26"/>
      <c r="E133" s="26"/>
      <c r="F133" s="26">
        <v>11</v>
      </c>
      <c r="G133" s="17"/>
      <c r="H133" s="19"/>
      <c r="I133" s="19" t="s">
        <v>10</v>
      </c>
      <c r="J133" s="19"/>
      <c r="K133" s="5">
        <v>74</v>
      </c>
      <c r="L133" s="5"/>
      <c r="M133" s="5">
        <f t="shared" si="13"/>
        <v>74</v>
      </c>
      <c r="N133" s="5">
        <v>96</v>
      </c>
      <c r="O133" s="5">
        <f t="shared" si="14"/>
        <v>22</v>
      </c>
      <c r="P133" s="20"/>
      <c r="Q133" s="27"/>
      <c r="R133" s="27"/>
      <c r="S133" s="27">
        <f t="shared" si="9"/>
        <v>0</v>
      </c>
      <c r="T133" s="27"/>
      <c r="U133" s="27">
        <f t="shared" si="10"/>
        <v>0</v>
      </c>
      <c r="V133" s="18"/>
      <c r="W133" s="15"/>
      <c r="X133" s="15"/>
      <c r="Y133" s="15"/>
    </row>
    <row r="134" spans="1:25" ht="36" customHeight="1">
      <c r="A134" s="26"/>
      <c r="B134" s="26"/>
      <c r="C134" s="26"/>
      <c r="D134" s="26"/>
      <c r="E134" s="26"/>
      <c r="F134" s="26">
        <v>12</v>
      </c>
      <c r="G134" s="17"/>
      <c r="H134" s="19"/>
      <c r="I134" s="19" t="s">
        <v>5</v>
      </c>
      <c r="J134" s="19"/>
      <c r="K134" s="5">
        <v>425</v>
      </c>
      <c r="L134" s="5"/>
      <c r="M134" s="5">
        <f t="shared" si="13"/>
        <v>425</v>
      </c>
      <c r="N134" s="5">
        <v>86</v>
      </c>
      <c r="O134" s="5">
        <f t="shared" si="14"/>
        <v>-339</v>
      </c>
      <c r="P134" s="20"/>
      <c r="Q134" s="27"/>
      <c r="R134" s="27"/>
      <c r="S134" s="27">
        <f t="shared" si="9"/>
        <v>0</v>
      </c>
      <c r="T134" s="27"/>
      <c r="U134" s="27">
        <f t="shared" si="10"/>
        <v>0</v>
      </c>
      <c r="V134" s="18"/>
      <c r="W134" s="15"/>
      <c r="X134" s="15"/>
      <c r="Y134" s="15"/>
    </row>
    <row r="135" spans="1:25" ht="32.25" customHeight="1">
      <c r="A135" s="26"/>
      <c r="B135" s="26"/>
      <c r="C135" s="26"/>
      <c r="D135" s="26"/>
      <c r="E135" s="26"/>
      <c r="F135" s="26">
        <v>13</v>
      </c>
      <c r="G135" s="17"/>
      <c r="H135" s="19"/>
      <c r="I135" s="19" t="s">
        <v>22</v>
      </c>
      <c r="J135" s="19"/>
      <c r="K135" s="5">
        <v>76</v>
      </c>
      <c r="L135" s="5"/>
      <c r="M135" s="5">
        <f t="shared" si="13"/>
        <v>76</v>
      </c>
      <c r="N135" s="5">
        <v>68</v>
      </c>
      <c r="O135" s="5">
        <f t="shared" si="14"/>
        <v>-8</v>
      </c>
      <c r="P135" s="20"/>
      <c r="Q135" s="27"/>
      <c r="R135" s="27"/>
      <c r="S135" s="27">
        <f t="shared" si="9"/>
        <v>0</v>
      </c>
      <c r="T135" s="27"/>
      <c r="U135" s="27">
        <f t="shared" si="10"/>
        <v>0</v>
      </c>
      <c r="V135" s="18"/>
      <c r="W135" s="15"/>
      <c r="X135" s="15"/>
      <c r="Y135" s="15"/>
    </row>
    <row r="136" spans="1:25" ht="20.100000000000001" customHeight="1">
      <c r="A136" s="26"/>
      <c r="B136" s="26"/>
      <c r="C136" s="26"/>
      <c r="D136" s="26"/>
      <c r="E136" s="26"/>
      <c r="F136" s="26">
        <v>14</v>
      </c>
      <c r="G136" s="17"/>
      <c r="H136" s="19"/>
      <c r="I136" s="19" t="s">
        <v>23</v>
      </c>
      <c r="J136" s="19"/>
      <c r="K136" s="5">
        <v>97</v>
      </c>
      <c r="L136" s="5"/>
      <c r="M136" s="5">
        <f t="shared" si="13"/>
        <v>97</v>
      </c>
      <c r="N136" s="5">
        <v>22</v>
      </c>
      <c r="O136" s="5">
        <f t="shared" si="14"/>
        <v>-75</v>
      </c>
      <c r="P136" s="20"/>
      <c r="Q136" s="27"/>
      <c r="R136" s="27"/>
      <c r="S136" s="27">
        <f t="shared" si="9"/>
        <v>0</v>
      </c>
      <c r="T136" s="27"/>
      <c r="U136" s="27">
        <f t="shared" si="10"/>
        <v>0</v>
      </c>
      <c r="V136" s="18"/>
      <c r="W136" s="15"/>
      <c r="X136" s="15"/>
      <c r="Y136" s="15"/>
    </row>
    <row r="137" spans="1:25" ht="20.100000000000001" customHeight="1">
      <c r="A137" s="26"/>
      <c r="B137" s="26"/>
      <c r="C137" s="26"/>
      <c r="D137" s="26"/>
      <c r="E137" s="26"/>
      <c r="F137" s="26">
        <v>15</v>
      </c>
      <c r="G137" s="17"/>
      <c r="H137" s="19"/>
      <c r="I137" s="19" t="s">
        <v>24</v>
      </c>
      <c r="J137" s="19"/>
      <c r="K137" s="5">
        <v>138</v>
      </c>
      <c r="L137" s="5"/>
      <c r="M137" s="5">
        <f t="shared" si="13"/>
        <v>138</v>
      </c>
      <c r="N137" s="5">
        <v>81</v>
      </c>
      <c r="O137" s="5">
        <f t="shared" si="14"/>
        <v>-57</v>
      </c>
      <c r="P137" s="20"/>
      <c r="Q137" s="27"/>
      <c r="R137" s="27"/>
      <c r="S137" s="27">
        <f t="shared" si="9"/>
        <v>0</v>
      </c>
      <c r="T137" s="27"/>
      <c r="U137" s="27">
        <f t="shared" si="10"/>
        <v>0</v>
      </c>
      <c r="V137" s="18"/>
      <c r="W137" s="15"/>
      <c r="X137" s="15"/>
      <c r="Y137" s="15"/>
    </row>
    <row r="138" spans="1:25" ht="20.100000000000001" customHeight="1">
      <c r="A138" s="26"/>
      <c r="B138" s="26"/>
      <c r="C138" s="26"/>
      <c r="D138" s="26"/>
      <c r="E138" s="26"/>
      <c r="F138" s="26">
        <v>16</v>
      </c>
      <c r="G138" s="17"/>
      <c r="H138" s="19"/>
      <c r="I138" s="19" t="s">
        <v>74</v>
      </c>
      <c r="J138" s="19"/>
      <c r="K138" s="5">
        <v>289</v>
      </c>
      <c r="L138" s="5"/>
      <c r="M138" s="5">
        <f t="shared" si="13"/>
        <v>289</v>
      </c>
      <c r="N138" s="5">
        <v>386</v>
      </c>
      <c r="O138" s="5">
        <f t="shared" si="14"/>
        <v>97</v>
      </c>
      <c r="P138" s="20"/>
      <c r="Q138" s="27"/>
      <c r="R138" s="27"/>
      <c r="S138" s="27">
        <f t="shared" si="9"/>
        <v>0</v>
      </c>
      <c r="T138" s="27"/>
      <c r="U138" s="27">
        <f t="shared" si="10"/>
        <v>0</v>
      </c>
      <c r="V138" s="18"/>
      <c r="W138" s="15"/>
      <c r="X138" s="15"/>
      <c r="Y138" s="15"/>
    </row>
    <row r="139" spans="1:25" ht="45" customHeight="1">
      <c r="A139" s="26"/>
      <c r="B139" s="26"/>
      <c r="C139" s="26"/>
      <c r="D139" s="26"/>
      <c r="E139" s="26"/>
      <c r="F139" s="26">
        <v>17</v>
      </c>
      <c r="G139" s="17"/>
      <c r="H139" s="19"/>
      <c r="I139" s="19" t="s">
        <v>29</v>
      </c>
      <c r="J139" s="19" t="s">
        <v>65</v>
      </c>
      <c r="K139" s="5"/>
      <c r="L139" s="5"/>
      <c r="M139" s="5">
        <f t="shared" si="13"/>
        <v>0</v>
      </c>
      <c r="N139" s="5"/>
      <c r="O139" s="5">
        <f t="shared" si="14"/>
        <v>0</v>
      </c>
      <c r="P139" s="20"/>
      <c r="Q139" s="27"/>
      <c r="R139" s="27"/>
      <c r="S139" s="27">
        <f t="shared" si="9"/>
        <v>0</v>
      </c>
      <c r="T139" s="27"/>
      <c r="U139" s="27">
        <f t="shared" si="10"/>
        <v>0</v>
      </c>
      <c r="V139" s="18"/>
      <c r="W139" s="15"/>
      <c r="X139" s="15"/>
      <c r="Y139" s="15"/>
    </row>
    <row r="140" spans="1:25" ht="35.25" customHeight="1">
      <c r="A140" s="26"/>
      <c r="B140" s="26"/>
      <c r="C140" s="26"/>
      <c r="D140" s="26"/>
      <c r="E140" s="26"/>
      <c r="F140" s="26">
        <v>18</v>
      </c>
      <c r="G140" s="17"/>
      <c r="H140" s="19"/>
      <c r="I140" s="19" t="s">
        <v>80</v>
      </c>
      <c r="J140" s="19" t="s">
        <v>68</v>
      </c>
      <c r="K140" s="5"/>
      <c r="L140" s="5"/>
      <c r="M140" s="5">
        <f t="shared" si="13"/>
        <v>0</v>
      </c>
      <c r="N140" s="5"/>
      <c r="O140" s="5">
        <f t="shared" si="14"/>
        <v>0</v>
      </c>
      <c r="P140" s="20"/>
      <c r="Q140" s="27"/>
      <c r="R140" s="27"/>
      <c r="S140" s="27">
        <f t="shared" si="9"/>
        <v>0</v>
      </c>
      <c r="T140" s="27"/>
      <c r="U140" s="27">
        <f t="shared" si="10"/>
        <v>0</v>
      </c>
      <c r="V140" s="18"/>
      <c r="W140" s="15"/>
      <c r="X140" s="15"/>
      <c r="Y140" s="15"/>
    </row>
    <row r="141" spans="1:25" ht="34.5" customHeight="1">
      <c r="A141" s="26"/>
      <c r="B141" s="26"/>
      <c r="C141" s="26"/>
      <c r="D141" s="26"/>
      <c r="E141" s="26"/>
      <c r="F141" s="26">
        <v>19</v>
      </c>
      <c r="G141" s="17"/>
      <c r="H141" s="19"/>
      <c r="I141" s="19" t="s">
        <v>70</v>
      </c>
      <c r="J141" s="19"/>
      <c r="K141" s="5"/>
      <c r="L141" s="5"/>
      <c r="M141" s="5">
        <f t="shared" si="13"/>
        <v>0</v>
      </c>
      <c r="N141" s="5"/>
      <c r="O141" s="5">
        <f t="shared" si="14"/>
        <v>0</v>
      </c>
      <c r="P141" s="20"/>
      <c r="Q141" s="27"/>
      <c r="R141" s="27"/>
      <c r="S141" s="27">
        <f t="shared" si="9"/>
        <v>0</v>
      </c>
      <c r="T141" s="27"/>
      <c r="U141" s="27">
        <f t="shared" si="10"/>
        <v>0</v>
      </c>
      <c r="V141" s="18"/>
      <c r="W141" s="15"/>
      <c r="X141" s="15"/>
      <c r="Y141" s="15"/>
    </row>
    <row r="142" spans="1:25" ht="33" customHeight="1">
      <c r="A142" s="26"/>
      <c r="B142" s="26"/>
      <c r="C142" s="26"/>
      <c r="D142" s="26"/>
      <c r="E142" s="26"/>
      <c r="F142" s="26">
        <v>20</v>
      </c>
      <c r="G142" s="17"/>
      <c r="H142" s="19"/>
      <c r="I142" s="19" t="s">
        <v>56</v>
      </c>
      <c r="J142" s="19"/>
      <c r="K142" s="5"/>
      <c r="L142" s="5"/>
      <c r="M142" s="5">
        <f t="shared" si="13"/>
        <v>0</v>
      </c>
      <c r="N142" s="5"/>
      <c r="O142" s="5">
        <f t="shared" si="14"/>
        <v>0</v>
      </c>
      <c r="P142" s="20"/>
      <c r="Q142" s="27"/>
      <c r="R142" s="27"/>
      <c r="S142" s="27">
        <f t="shared" si="9"/>
        <v>0</v>
      </c>
      <c r="T142" s="27"/>
      <c r="U142" s="27">
        <f t="shared" si="10"/>
        <v>0</v>
      </c>
      <c r="V142" s="18"/>
      <c r="W142" s="15"/>
      <c r="X142" s="15"/>
      <c r="Y142" s="15"/>
    </row>
    <row r="143" spans="1:25" ht="18.75" customHeight="1">
      <c r="A143" s="26"/>
      <c r="B143" s="26"/>
      <c r="C143" s="26"/>
      <c r="D143" s="26"/>
      <c r="E143" s="26"/>
      <c r="F143" s="26"/>
      <c r="G143" s="36" t="s">
        <v>6</v>
      </c>
      <c r="H143" s="37"/>
      <c r="I143" s="38"/>
      <c r="J143" s="19"/>
      <c r="K143" s="5" t="s">
        <v>98</v>
      </c>
      <c r="L143" s="5"/>
      <c r="M143" s="5" t="s">
        <v>98</v>
      </c>
      <c r="N143" s="5"/>
      <c r="O143" s="5" t="s">
        <v>98</v>
      </c>
      <c r="P143" s="20"/>
      <c r="Q143" s="27"/>
      <c r="R143" s="27">
        <v>90424.7</v>
      </c>
      <c r="S143" s="27">
        <f t="shared" si="9"/>
        <v>90424.7</v>
      </c>
      <c r="T143" s="27">
        <v>90424.7</v>
      </c>
      <c r="U143" s="27">
        <f t="shared" si="10"/>
        <v>0</v>
      </c>
      <c r="V143" s="18"/>
      <c r="W143" s="15"/>
      <c r="X143" s="15"/>
      <c r="Y143" s="15"/>
    </row>
    <row r="144" spans="1:25" ht="61.5" customHeight="1">
      <c r="A144" s="26"/>
      <c r="B144" s="26">
        <v>1</v>
      </c>
      <c r="C144" s="26">
        <v>1001</v>
      </c>
      <c r="D144" s="26" t="s">
        <v>120</v>
      </c>
      <c r="E144" s="26" t="s">
        <v>121</v>
      </c>
      <c r="F144" s="26">
        <v>1</v>
      </c>
      <c r="G144" s="17"/>
      <c r="H144" s="19" t="s">
        <v>159</v>
      </c>
      <c r="I144" s="19" t="s">
        <v>127</v>
      </c>
      <c r="J144" s="19" t="s">
        <v>69</v>
      </c>
      <c r="K144" s="5" t="s">
        <v>98</v>
      </c>
      <c r="L144" s="5"/>
      <c r="M144" s="5" t="s">
        <v>98</v>
      </c>
      <c r="N144" s="5"/>
      <c r="O144" s="5" t="s">
        <v>98</v>
      </c>
      <c r="P144" s="15"/>
      <c r="Q144" s="27"/>
      <c r="R144" s="27"/>
      <c r="S144" s="27">
        <f t="shared" si="9"/>
        <v>0</v>
      </c>
      <c r="T144" s="27"/>
      <c r="U144" s="27">
        <f t="shared" si="10"/>
        <v>0</v>
      </c>
      <c r="V144" s="18"/>
      <c r="W144" s="15"/>
      <c r="X144" s="15"/>
      <c r="Y144" s="15"/>
    </row>
    <row r="145" spans="1:25" ht="21.75" customHeight="1">
      <c r="A145" s="26"/>
      <c r="B145" s="26"/>
      <c r="C145" s="26"/>
      <c r="D145" s="26"/>
      <c r="E145" s="26"/>
      <c r="F145" s="26"/>
      <c r="G145" s="36" t="s">
        <v>6</v>
      </c>
      <c r="H145" s="37"/>
      <c r="I145" s="38"/>
      <c r="J145" s="19"/>
      <c r="K145" s="5" t="s">
        <v>98</v>
      </c>
      <c r="L145" s="5"/>
      <c r="M145" s="5" t="s">
        <v>98</v>
      </c>
      <c r="N145" s="5"/>
      <c r="O145" s="5" t="s">
        <v>98</v>
      </c>
      <c r="P145" s="15"/>
      <c r="Q145" s="27">
        <v>0</v>
      </c>
      <c r="R145" s="27">
        <v>47880.3</v>
      </c>
      <c r="S145" s="27">
        <f t="shared" si="9"/>
        <v>47880.3</v>
      </c>
      <c r="T145" s="27">
        <v>47880.3</v>
      </c>
      <c r="U145" s="27">
        <f t="shared" si="10"/>
        <v>0</v>
      </c>
      <c r="V145" s="18"/>
      <c r="W145" s="15"/>
      <c r="X145" s="15"/>
      <c r="Y145" s="15"/>
    </row>
    <row r="146" spans="1:25" ht="78.75" customHeight="1">
      <c r="A146" s="26"/>
      <c r="B146" s="26"/>
      <c r="C146" s="26">
        <v>1120</v>
      </c>
      <c r="D146" s="26" t="s">
        <v>120</v>
      </c>
      <c r="E146" s="26" t="s">
        <v>121</v>
      </c>
      <c r="F146" s="26"/>
      <c r="G146" s="14"/>
      <c r="H146" s="19" t="s">
        <v>175</v>
      </c>
      <c r="I146" s="19" t="s">
        <v>176</v>
      </c>
      <c r="J146" s="19"/>
      <c r="K146" s="5"/>
      <c r="L146" s="5"/>
      <c r="M146" s="5"/>
      <c r="N146" s="5"/>
      <c r="O146" s="5"/>
      <c r="P146" s="21"/>
      <c r="Q146" s="27"/>
      <c r="R146" s="27"/>
      <c r="S146" s="27">
        <f t="shared" si="9"/>
        <v>0</v>
      </c>
      <c r="T146" s="27"/>
      <c r="U146" s="27">
        <f t="shared" si="10"/>
        <v>0</v>
      </c>
      <c r="V146" s="18"/>
      <c r="W146" s="15"/>
      <c r="X146" s="15"/>
      <c r="Y146" s="15"/>
    </row>
    <row r="147" spans="1:25" ht="36.75" customHeight="1">
      <c r="A147" s="26"/>
      <c r="B147" s="26"/>
      <c r="C147" s="26"/>
      <c r="D147" s="26"/>
      <c r="E147" s="26"/>
      <c r="F147" s="26"/>
      <c r="G147" s="36" t="s">
        <v>6</v>
      </c>
      <c r="H147" s="37"/>
      <c r="I147" s="38"/>
      <c r="J147" s="19"/>
      <c r="K147" s="5" t="s">
        <v>98</v>
      </c>
      <c r="L147" s="5"/>
      <c r="M147" s="5" t="s">
        <v>98</v>
      </c>
      <c r="N147" s="5"/>
      <c r="O147" s="5" t="s">
        <v>98</v>
      </c>
      <c r="P147" s="11"/>
      <c r="Q147" s="27"/>
      <c r="R147" s="27">
        <v>19035</v>
      </c>
      <c r="S147" s="27">
        <f t="shared" si="9"/>
        <v>19035</v>
      </c>
      <c r="T147" s="27">
        <v>0</v>
      </c>
      <c r="U147" s="27">
        <f t="shared" si="10"/>
        <v>-19035</v>
      </c>
      <c r="V147" s="18" t="s">
        <v>177</v>
      </c>
      <c r="W147" s="15"/>
      <c r="X147" s="15"/>
      <c r="Y147" s="15"/>
    </row>
    <row r="148" spans="1:25" ht="60" customHeight="1">
      <c r="A148" s="26"/>
      <c r="B148" s="26"/>
      <c r="C148" s="26">
        <v>1120</v>
      </c>
      <c r="D148" s="26" t="s">
        <v>122</v>
      </c>
      <c r="E148" s="26" t="s">
        <v>155</v>
      </c>
      <c r="F148" s="26"/>
      <c r="G148" s="12"/>
      <c r="H148" s="19" t="s">
        <v>161</v>
      </c>
      <c r="I148" s="19" t="s">
        <v>178</v>
      </c>
      <c r="J148" s="19"/>
      <c r="K148" s="5"/>
      <c r="L148" s="5"/>
      <c r="M148" s="5"/>
      <c r="N148" s="5"/>
      <c r="O148" s="5"/>
      <c r="P148" s="11"/>
      <c r="Q148" s="27"/>
      <c r="R148" s="27"/>
      <c r="S148" s="27">
        <f t="shared" si="9"/>
        <v>0</v>
      </c>
      <c r="T148" s="27"/>
      <c r="U148" s="27">
        <f t="shared" si="10"/>
        <v>0</v>
      </c>
      <c r="V148" s="18"/>
      <c r="W148" s="15"/>
      <c r="X148" s="15"/>
      <c r="Y148" s="15"/>
    </row>
    <row r="149" spans="1:25" ht="48.75" customHeight="1">
      <c r="A149" s="26"/>
      <c r="B149" s="26"/>
      <c r="C149" s="26"/>
      <c r="D149" s="26"/>
      <c r="E149" s="26"/>
      <c r="F149" s="26"/>
      <c r="G149" s="36" t="s">
        <v>6</v>
      </c>
      <c r="H149" s="37"/>
      <c r="I149" s="38"/>
      <c r="J149" s="19"/>
      <c r="K149" s="5" t="s">
        <v>98</v>
      </c>
      <c r="L149" s="5"/>
      <c r="M149" s="5" t="s">
        <v>98</v>
      </c>
      <c r="N149" s="5"/>
      <c r="O149" s="5" t="s">
        <v>98</v>
      </c>
      <c r="P149" s="11"/>
      <c r="Q149" s="27"/>
      <c r="R149" s="27">
        <v>8320</v>
      </c>
      <c r="S149" s="27">
        <f t="shared" si="9"/>
        <v>8320</v>
      </c>
      <c r="T149" s="27">
        <v>4088.3</v>
      </c>
      <c r="U149" s="27">
        <f t="shared" si="10"/>
        <v>-4231.7</v>
      </c>
      <c r="V149" s="18" t="s">
        <v>179</v>
      </c>
      <c r="W149" s="15"/>
      <c r="X149" s="15"/>
      <c r="Y149" s="15"/>
    </row>
    <row r="150" spans="1:25" ht="74.25" customHeight="1">
      <c r="A150" s="26"/>
      <c r="B150" s="26">
        <v>2</v>
      </c>
      <c r="C150" s="26">
        <v>1001</v>
      </c>
      <c r="D150" s="26" t="s">
        <v>120</v>
      </c>
      <c r="E150" s="26" t="s">
        <v>121</v>
      </c>
      <c r="F150" s="26">
        <v>1</v>
      </c>
      <c r="G150" s="14"/>
      <c r="H150" s="19" t="s">
        <v>159</v>
      </c>
      <c r="I150" s="19" t="s">
        <v>180</v>
      </c>
      <c r="J150" s="19"/>
      <c r="K150" s="5"/>
      <c r="L150" s="5"/>
      <c r="M150" s="5"/>
      <c r="N150" s="5"/>
      <c r="O150" s="5"/>
      <c r="P150" s="21"/>
      <c r="Q150" s="27"/>
      <c r="R150" s="27"/>
      <c r="S150" s="27">
        <f>Q150+R150</f>
        <v>0</v>
      </c>
      <c r="T150" s="27"/>
      <c r="U150" s="27">
        <f>T150-S150</f>
        <v>0</v>
      </c>
      <c r="V150" s="18"/>
      <c r="W150" s="15"/>
      <c r="X150" s="15"/>
      <c r="Y150" s="15"/>
    </row>
    <row r="151" spans="1:25" ht="19.5" customHeight="1">
      <c r="A151" s="26"/>
      <c r="B151" s="26"/>
      <c r="C151" s="26"/>
      <c r="D151" s="26"/>
      <c r="E151" s="26"/>
      <c r="F151" s="26"/>
      <c r="G151" s="14"/>
      <c r="H151" s="19"/>
      <c r="I151" s="19" t="s">
        <v>181</v>
      </c>
      <c r="J151" s="19" t="s">
        <v>69</v>
      </c>
      <c r="K151" s="5">
        <v>7</v>
      </c>
      <c r="L151" s="5"/>
      <c r="M151" s="5">
        <v>7</v>
      </c>
      <c r="N151" s="5">
        <v>7</v>
      </c>
      <c r="O151" s="5">
        <f>N151-M151</f>
        <v>0</v>
      </c>
      <c r="P151" s="22"/>
      <c r="Q151" s="27"/>
      <c r="R151" s="27"/>
      <c r="S151" s="27">
        <f>Q151+R151</f>
        <v>0</v>
      </c>
      <c r="T151" s="27"/>
      <c r="U151" s="27">
        <f>T151-S151</f>
        <v>0</v>
      </c>
      <c r="V151" s="18"/>
      <c r="W151" s="15"/>
      <c r="X151" s="15"/>
      <c r="Y151" s="15"/>
    </row>
    <row r="152" spans="1:25" ht="20.25" customHeight="1">
      <c r="A152" s="26"/>
      <c r="B152" s="26"/>
      <c r="C152" s="26"/>
      <c r="D152" s="26"/>
      <c r="E152" s="26"/>
      <c r="F152" s="26"/>
      <c r="G152" s="36" t="s">
        <v>6</v>
      </c>
      <c r="H152" s="37"/>
      <c r="I152" s="38"/>
      <c r="J152" s="19"/>
      <c r="K152" s="5" t="s">
        <v>98</v>
      </c>
      <c r="L152" s="5"/>
      <c r="M152" s="5" t="s">
        <v>98</v>
      </c>
      <c r="N152" s="5"/>
      <c r="O152" s="5" t="s">
        <v>98</v>
      </c>
      <c r="P152" s="11"/>
      <c r="Q152" s="27"/>
      <c r="R152" s="27">
        <v>147</v>
      </c>
      <c r="S152" s="27">
        <f>Q152+R152</f>
        <v>147</v>
      </c>
      <c r="T152" s="27">
        <v>147</v>
      </c>
      <c r="U152" s="27">
        <f>T152-S152</f>
        <v>0</v>
      </c>
      <c r="V152" s="18"/>
      <c r="W152" s="15"/>
      <c r="X152" s="15"/>
      <c r="Y152" s="15"/>
    </row>
  </sheetData>
  <mergeCells count="41">
    <mergeCell ref="G98:I98"/>
    <mergeCell ref="G110:I110"/>
    <mergeCell ref="G119:I119"/>
    <mergeCell ref="G106:I106"/>
    <mergeCell ref="G108:I108"/>
    <mergeCell ref="G100:I100"/>
    <mergeCell ref="G93:I93"/>
    <mergeCell ref="G63:I63"/>
    <mergeCell ref="G71:I71"/>
    <mergeCell ref="G80:I80"/>
    <mergeCell ref="G84:I84"/>
    <mergeCell ref="G96:I96"/>
    <mergeCell ref="G30:I30"/>
    <mergeCell ref="G32:I32"/>
    <mergeCell ref="G21:I21"/>
    <mergeCell ref="G86:I86"/>
    <mergeCell ref="G89:I89"/>
    <mergeCell ref="G91:I91"/>
    <mergeCell ref="W1:Y1"/>
    <mergeCell ref="D2:E2"/>
    <mergeCell ref="G1:G2"/>
    <mergeCell ref="H1:H2"/>
    <mergeCell ref="G36:I36"/>
    <mergeCell ref="G39:I39"/>
    <mergeCell ref="I1:I2"/>
    <mergeCell ref="J1:J2"/>
    <mergeCell ref="G26:I26"/>
    <mergeCell ref="G28:I28"/>
    <mergeCell ref="A1:A2"/>
    <mergeCell ref="B1:B2"/>
    <mergeCell ref="C1:E1"/>
    <mergeCell ref="F1:F2"/>
    <mergeCell ref="K1:P1"/>
    <mergeCell ref="Q1:V1"/>
    <mergeCell ref="G149:I149"/>
    <mergeCell ref="G152:I152"/>
    <mergeCell ref="G102:I102"/>
    <mergeCell ref="G104:I104"/>
    <mergeCell ref="G147:I147"/>
    <mergeCell ref="G143:I143"/>
    <mergeCell ref="G145:I145"/>
  </mergeCells>
  <phoneticPr fontId="0" type="noConversion"/>
  <pageMargins left="0.2" right="0.2" top="0.38" bottom="0.38" header="0.19" footer="0.19"/>
  <pageSetup paperSize="9" scale="68" firstPageNumber="1936" orientation="landscape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  <colBreaks count="2" manualBreakCount="2">
    <brk id="16" max="156" man="1"/>
    <brk id="2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 (2)</vt:lpstr>
      <vt:lpstr>Sheet2</vt:lpstr>
      <vt:lpstr>'Sheet2 (2)'!Print_Area</vt:lpstr>
      <vt:lpstr>Sheet2!Print_Titles</vt:lpstr>
    </vt:vector>
  </TitlesOfParts>
  <Company>Ministry of Justice of the Republic of Armenia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Zara Margaryan</dc:creator>
  <cp:lastModifiedBy>Kristina Gevorgyan</cp:lastModifiedBy>
  <cp:lastPrinted>2016-04-19T10:45:10Z</cp:lastPrinted>
  <dcterms:created xsi:type="dcterms:W3CDTF">2010-03-09T08:49:58Z</dcterms:created>
  <dcterms:modified xsi:type="dcterms:W3CDTF">2016-06-23T06:10:51Z</dcterms:modified>
</cp:coreProperties>
</file>