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9720" windowHeight="7320"/>
  </bookViews>
  <sheets>
    <sheet name="havelvac 5-2014" sheetId="5" r:id="rId1"/>
  </sheets>
  <definedNames>
    <definedName name="_xlnm.Print_Titles" localSheetId="0">'havelvac 5-2014'!$11:$11</definedName>
  </definedNames>
  <calcPr calcId="145621" fullCalcOnLoad="1"/>
</workbook>
</file>

<file path=xl/calcChain.xml><?xml version="1.0" encoding="utf-8"?>
<calcChain xmlns="http://schemas.openxmlformats.org/spreadsheetml/2006/main">
  <c r="F14" i="5" l="1"/>
  <c r="I14" i="5"/>
  <c r="F17" i="5"/>
  <c r="F15" i="5"/>
  <c r="I17" i="5"/>
  <c r="I15" i="5" s="1"/>
  <c r="L15" i="5" s="1"/>
  <c r="G15" i="5"/>
  <c r="G12" i="5" s="1"/>
  <c r="J15" i="5"/>
  <c r="F20" i="5"/>
  <c r="F18" i="5" s="1"/>
  <c r="I20" i="5"/>
  <c r="I18" i="5"/>
  <c r="G18" i="5"/>
  <c r="J18" i="5"/>
  <c r="I26" i="5"/>
  <c r="I23" i="5"/>
  <c r="I21" i="5" s="1"/>
  <c r="I24" i="5"/>
  <c r="I25" i="5"/>
  <c r="K21" i="5"/>
  <c r="N21" i="5" s="1"/>
  <c r="F29" i="5"/>
  <c r="F27" i="5" s="1"/>
  <c r="I29" i="5"/>
  <c r="L29" i="5" s="1"/>
  <c r="I27" i="5"/>
  <c r="L27" i="5" s="1"/>
  <c r="G27" i="5"/>
  <c r="J27" i="5"/>
  <c r="F32" i="5"/>
  <c r="F30" i="5" s="1"/>
  <c r="F33" i="5"/>
  <c r="F34" i="5"/>
  <c r="I32" i="5"/>
  <c r="L32" i="5" s="1"/>
  <c r="I33" i="5"/>
  <c r="L33" i="5" s="1"/>
  <c r="I34" i="5"/>
  <c r="G30" i="5"/>
  <c r="J30" i="5"/>
  <c r="M30" i="5" s="1"/>
  <c r="F37" i="5"/>
  <c r="F38" i="5"/>
  <c r="F39" i="5"/>
  <c r="F35" i="5"/>
  <c r="I39" i="5"/>
  <c r="I37" i="5"/>
  <c r="I38" i="5"/>
  <c r="I35" i="5"/>
  <c r="G35" i="5"/>
  <c r="J35" i="5"/>
  <c r="K15" i="5"/>
  <c r="K18" i="5"/>
  <c r="N18" i="5" s="1"/>
  <c r="K27" i="5"/>
  <c r="K30" i="5"/>
  <c r="K35" i="5"/>
  <c r="K12" i="5"/>
  <c r="G21" i="5"/>
  <c r="J21" i="5"/>
  <c r="M21" i="5" s="1"/>
  <c r="J12" i="5"/>
  <c r="I12" i="5" s="1"/>
  <c r="H15" i="5"/>
  <c r="H18" i="5"/>
  <c r="H21" i="5"/>
  <c r="H27" i="5"/>
  <c r="H12" i="5" s="1"/>
  <c r="H30" i="5"/>
  <c r="H35" i="5"/>
  <c r="D15" i="5"/>
  <c r="D18" i="5"/>
  <c r="D27" i="5"/>
  <c r="D30" i="5"/>
  <c r="D35" i="5"/>
  <c r="D21" i="5"/>
  <c r="D12" i="5"/>
  <c r="E15" i="5"/>
  <c r="E18" i="5"/>
  <c r="E21" i="5"/>
  <c r="E27" i="5"/>
  <c r="E12" i="5" s="1"/>
  <c r="C12" i="5" s="1"/>
  <c r="E30" i="5"/>
  <c r="E35" i="5"/>
  <c r="C14" i="5"/>
  <c r="M39" i="5"/>
  <c r="L39" i="5"/>
  <c r="L35" i="5"/>
  <c r="N39" i="5"/>
  <c r="N37" i="5"/>
  <c r="M34" i="5"/>
  <c r="N32" i="5"/>
  <c r="N27" i="5"/>
  <c r="N29" i="5"/>
  <c r="N14" i="5"/>
  <c r="N15" i="5"/>
  <c r="N17" i="5"/>
  <c r="N20" i="5"/>
  <c r="L14" i="5"/>
  <c r="L17" i="5"/>
  <c r="L20" i="5"/>
  <c r="C37" i="5"/>
  <c r="C35" i="5" s="1"/>
  <c r="C38" i="5"/>
  <c r="C39" i="5"/>
  <c r="C32" i="5"/>
  <c r="C30" i="5" s="1"/>
  <c r="C33" i="5"/>
  <c r="C34" i="5"/>
  <c r="C23" i="5"/>
  <c r="C21" i="5" s="1"/>
  <c r="C24" i="5"/>
  <c r="C25" i="5"/>
  <c r="C26" i="5"/>
  <c r="C29" i="5"/>
  <c r="C27" i="5" s="1"/>
  <c r="F24" i="5"/>
  <c r="F25" i="5"/>
  <c r="L25" i="5" s="1"/>
  <c r="F26" i="5"/>
  <c r="L26" i="5" s="1"/>
  <c r="F23" i="5"/>
  <c r="F21" i="5" s="1"/>
  <c r="C20" i="5"/>
  <c r="C18" i="5"/>
  <c r="C17" i="5"/>
  <c r="C15" i="5" s="1"/>
  <c r="N30" i="5"/>
  <c r="N33" i="5"/>
  <c r="N34" i="5"/>
  <c r="L34" i="5"/>
  <c r="N38" i="5"/>
  <c r="M38" i="5"/>
  <c r="L38" i="5"/>
  <c r="L23" i="5"/>
  <c r="M23" i="5"/>
  <c r="N23" i="5"/>
  <c r="L24" i="5"/>
  <c r="M24" i="5"/>
  <c r="N24" i="5"/>
  <c r="M25" i="5"/>
  <c r="N25" i="5"/>
  <c r="M26" i="5"/>
  <c r="M35" i="5"/>
  <c r="N35" i="5"/>
  <c r="L37" i="5"/>
  <c r="N12" i="5" l="1"/>
  <c r="L21" i="5"/>
  <c r="L18" i="5"/>
  <c r="F12" i="5"/>
  <c r="L12" i="5" s="1"/>
  <c r="I30" i="5"/>
  <c r="L30" i="5" s="1"/>
  <c r="M12" i="5"/>
</calcChain>
</file>

<file path=xl/sharedStrings.xml><?xml version="1.0" encoding="utf-8"?>
<sst xmlns="http://schemas.openxmlformats.org/spreadsheetml/2006/main" count="56" uniqueCount="39">
  <si>
    <t>NN</t>
  </si>
  <si>
    <t>Համայնքի անվանումը</t>
  </si>
  <si>
    <t>Հավելված N 5</t>
  </si>
  <si>
    <t>Տարեկան պլան*</t>
  </si>
  <si>
    <t>Տարեկան ճշտված պլան**</t>
  </si>
  <si>
    <t>Փաստ</t>
  </si>
  <si>
    <t>այդ թվում`</t>
  </si>
  <si>
    <t>(հազար դրամ)</t>
  </si>
  <si>
    <t>Հաշվետվություն</t>
  </si>
  <si>
    <t>Կատարման % ճշտված պլանի նկատմամբ</t>
  </si>
  <si>
    <t xml:space="preserve">Ընդամենը </t>
  </si>
  <si>
    <t>այդ թվում` բյուջետային ծախսերի տնտեսագիտական դասակարգման հոդվածներ</t>
  </si>
  <si>
    <t>Ընթացիկ սուբվենցիաներ համայնքներին</t>
  </si>
  <si>
    <t>Կապիտալ սուբվենցիաներ համայնքներին</t>
  </si>
  <si>
    <t>ք. Ալավերդի</t>
  </si>
  <si>
    <t>գ. Աքորի</t>
  </si>
  <si>
    <t>գ. Հաղպատ</t>
  </si>
  <si>
    <t xml:space="preserve">գ. Օձուն </t>
  </si>
  <si>
    <t>ք. Կապան</t>
  </si>
  <si>
    <t>ք. Քաջարան</t>
  </si>
  <si>
    <t xml:space="preserve">**Հաշվի են առնված հաշվետու ժամանակաշրջանում օրենսդրության համաձայն  կատարված փոփոխությունները:       </t>
  </si>
  <si>
    <t>ք. Չարենցավան</t>
  </si>
  <si>
    <t>&lt;&lt;Հայաստանի Հանրապետության 2015 թվականի պետական բյուջեի մասին&gt;&gt; Հայաստանի Հանրապետության օրենքի N 1 հավելվածի 05 բաժնի 06 խմբի 01 դասի &lt;&lt;&lt;&lt;Ընկերությունների կողմից վճարվող բնապահպանական վճարների նպատակային օգտագործման մասին&gt;&gt; Հայաստանի Հանրապետության օրենքի համաձայն բնապահպանական ծրագրերի իրականացման համար Հայաստանի Հանրապետության համայնքներին սուբվենցիաների տրամադրում&gt;&gt; ծրագրի շրջանակներում սուբվենցիաներ ստացող համայնքների վերաբերյալ</t>
  </si>
  <si>
    <t>այդ թվում` ըստ բյուջետային ծախսերի տնտեսագիտական դասակարգման հոդվածների</t>
  </si>
  <si>
    <t>Երևան քաղաք</t>
  </si>
  <si>
    <t>ԸՆԴԱՄԵՆԸ</t>
  </si>
  <si>
    <t>ՀՀ Արարատի մարզ</t>
  </si>
  <si>
    <t>ք. Արարատ</t>
  </si>
  <si>
    <t>ՀՀ Արմավիրի մարզ</t>
  </si>
  <si>
    <t>ք. Մեծամոր</t>
  </si>
  <si>
    <t>ՀՀ Լոռու մարզ</t>
  </si>
  <si>
    <t>ՀՀ Գեղարքունիքի մարզ</t>
  </si>
  <si>
    <t>ք. Սոտք</t>
  </si>
  <si>
    <t>ք. Ծաղկաձոր</t>
  </si>
  <si>
    <t>ք. Հրազդան</t>
  </si>
  <si>
    <t>ՀՀ Կոտայքի մարզ</t>
  </si>
  <si>
    <t xml:space="preserve">ՀՀ Սյունիքի մարզ </t>
  </si>
  <si>
    <t>գ. Սյունիք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</si>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</sst>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7" formatCode="_-* #,##0.00\ _ _-;\-* #,##0.00\ _ _-;_-* &quot;-&quot;??\ _ _-;_-@_-"/>
    <numFmt numFmtId="187" formatCode="_(* #,##0.0_);_(* \(#,##0.0\);_(* &quot;-&quot;??_);_(@_)"/>
    <numFmt numFmtId="188" formatCode="_(* #,##0.0_);_(* \(#,##0.0\);_(* &quot;-&quot;?_);_(@_)"/>
    <numFmt numFmtId="191" formatCode="0.0%"/>
  </numFmts>
  <fonts count="14" x14ac:knownFonts="1">
    <font>
      <sz val="10"/>
      <name val="Arial"/>
    </font>
    <font>
      <sz val="10"/>
      <name val="Arial"/>
    </font>
    <font>
      <sz val="8"/>
      <name val="Arial"/>
    </font>
    <font>
      <sz val="11"/>
      <name val="GHEA Grapalat"/>
      <family val="3"/>
    </font>
    <font>
      <b/>
      <sz val="11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i/>
      <sz val="10"/>
      <color indexed="10"/>
      <name val="GHEA Grapalat"/>
      <family val="3"/>
    </font>
    <font>
      <b/>
      <sz val="14"/>
      <name val="GHEA Grapalat"/>
      <family val="3"/>
    </font>
    <font>
      <sz val="11"/>
      <name val="Times Armenian"/>
    </font>
    <font>
      <b/>
      <sz val="10"/>
      <color indexed="10"/>
      <name val="GHEA Grapalat"/>
      <family val="3"/>
    </font>
    <font>
      <sz val="10"/>
      <color indexed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5" fillId="0" borderId="0" xfId="0" applyFont="1" applyAlignment="1">
      <alignment horizontal="right"/>
    </xf>
    <xf numFmtId="0" fontId="7" fillId="0" borderId="0" xfId="0" applyFont="1"/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188" fontId="8" fillId="0" borderId="2" xfId="2" applyNumberFormat="1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7" fillId="0" borderId="1" xfId="0" applyFont="1" applyBorder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left" vertical="center" wrapText="1"/>
    </xf>
    <xf numFmtId="177" fontId="7" fillId="0" borderId="0" xfId="0" applyNumberFormat="1" applyFont="1"/>
    <xf numFmtId="0" fontId="8" fillId="0" borderId="1" xfId="0" applyFont="1" applyBorder="1" applyAlignment="1">
      <alignment vertical="center" wrapText="1"/>
    </xf>
    <xf numFmtId="0" fontId="13" fillId="0" borderId="0" xfId="0" applyFont="1"/>
    <xf numFmtId="40" fontId="3" fillId="0" borderId="0" xfId="0" applyNumberFormat="1" applyFont="1"/>
    <xf numFmtId="0" fontId="7" fillId="0" borderId="1" xfId="0" applyFont="1" applyBorder="1" applyAlignment="1">
      <alignment vertical="center" wrapText="1"/>
    </xf>
    <xf numFmtId="191" fontId="8" fillId="0" borderId="1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/>
    </xf>
    <xf numFmtId="191" fontId="7" fillId="0" borderId="0" xfId="0" applyNumberFormat="1" applyFont="1"/>
    <xf numFmtId="187" fontId="8" fillId="0" borderId="1" xfId="1" applyNumberFormat="1" applyFont="1" applyFill="1" applyBorder="1" applyAlignment="1">
      <alignment horizontal="center" vertical="center" wrapText="1"/>
    </xf>
    <xf numFmtId="187" fontId="7" fillId="2" borderId="1" xfId="1" applyNumberFormat="1" applyFont="1" applyFill="1" applyBorder="1" applyAlignment="1">
      <alignment horizontal="center"/>
    </xf>
    <xf numFmtId="187" fontId="7" fillId="0" borderId="1" xfId="1" applyNumberFormat="1" applyFont="1" applyFill="1" applyBorder="1" applyAlignment="1">
      <alignment horizontal="center" vertical="center"/>
    </xf>
    <xf numFmtId="187" fontId="7" fillId="0" borderId="1" xfId="1" applyNumberFormat="1" applyFont="1" applyFill="1" applyBorder="1" applyAlignment="1">
      <alignment horizontal="center" vertical="center" wrapText="1"/>
    </xf>
    <xf numFmtId="187" fontId="8" fillId="0" borderId="1" xfId="1" applyNumberFormat="1" applyFont="1" applyFill="1" applyBorder="1" applyAlignment="1">
      <alignment horizontal="center" vertical="center"/>
    </xf>
    <xf numFmtId="187" fontId="7" fillId="0" borderId="1" xfId="1" applyNumberFormat="1" applyFont="1" applyFill="1" applyBorder="1" applyAlignment="1">
      <alignment horizontal="center" wrapText="1"/>
    </xf>
    <xf numFmtId="187" fontId="7" fillId="0" borderId="0" xfId="0" applyNumberFormat="1" applyFont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8" fontId="8" fillId="0" borderId="6" xfId="2" applyNumberFormat="1" applyFont="1" applyFill="1" applyBorder="1" applyAlignment="1">
      <alignment horizontal="center" vertical="center" wrapText="1"/>
    </xf>
    <xf numFmtId="188" fontId="8" fillId="0" borderId="7" xfId="2" applyNumberFormat="1" applyFont="1" applyFill="1" applyBorder="1" applyAlignment="1">
      <alignment horizontal="center" vertical="center" wrapText="1"/>
    </xf>
    <xf numFmtId="188" fontId="8" fillId="2" borderId="8" xfId="2" applyNumberFormat="1" applyFont="1" applyFill="1" applyBorder="1" applyAlignment="1">
      <alignment horizontal="center" vertical="center" wrapText="1"/>
    </xf>
    <xf numFmtId="188" fontId="8" fillId="2" borderId="2" xfId="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Book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abSelected="1" topLeftCell="H11" zoomScaleNormal="100" zoomScaleSheetLayoutView="100" workbookViewId="0">
      <selection activeCell="G11" sqref="G11"/>
    </sheetView>
  </sheetViews>
  <sheetFormatPr defaultRowHeight="13.5" x14ac:dyDescent="0.25"/>
  <cols>
    <col min="1" max="1" width="4.85546875" style="2" customWidth="1"/>
    <col min="2" max="2" width="25" style="2" customWidth="1"/>
    <col min="3" max="3" width="13.5703125" style="2" customWidth="1"/>
    <col min="4" max="4" width="15.85546875" style="2" customWidth="1"/>
    <col min="5" max="5" width="15.7109375" style="2" customWidth="1"/>
    <col min="6" max="6" width="12.85546875" style="2" customWidth="1"/>
    <col min="7" max="7" width="16.28515625" style="2" customWidth="1"/>
    <col min="8" max="8" width="16" style="2" customWidth="1"/>
    <col min="9" max="9" width="12.28515625" style="2" customWidth="1"/>
    <col min="10" max="10" width="15.7109375" style="2" customWidth="1"/>
    <col min="11" max="11" width="16.140625" style="2" customWidth="1"/>
    <col min="12" max="12" width="11.140625" style="2" customWidth="1"/>
    <col min="13" max="13" width="16.140625" style="2" customWidth="1"/>
    <col min="14" max="14" width="16" style="2" customWidth="1"/>
    <col min="15" max="15" width="11.7109375" style="2" bestFit="1" customWidth="1"/>
    <col min="16" max="17" width="11.5703125" style="2" bestFit="1" customWidth="1"/>
    <col min="18" max="16384" width="9.140625" style="2"/>
  </cols>
  <sheetData>
    <row r="1" spans="1:17" ht="14.25" customHeight="1" x14ac:dyDescent="0.25">
      <c r="N1" s="1" t="s">
        <v>2</v>
      </c>
    </row>
    <row r="2" spans="1:17" ht="9.75" customHeight="1" x14ac:dyDescent="0.25">
      <c r="F2" s="1"/>
    </row>
    <row r="3" spans="1:17" ht="21" customHeight="1" x14ac:dyDescent="0.25">
      <c r="A3" s="29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5" spans="1:17" ht="71.25" customHeight="1" x14ac:dyDescent="0.25">
      <c r="A5" s="30" t="s">
        <v>22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7" ht="14.25" x14ac:dyDescent="0.25">
      <c r="B6" s="6"/>
    </row>
    <row r="7" spans="1:17" ht="14.25" x14ac:dyDescent="0.25">
      <c r="B7" s="6"/>
      <c r="C7" s="12"/>
      <c r="F7" s="16"/>
      <c r="M7" s="38" t="s">
        <v>7</v>
      </c>
      <c r="N7" s="39"/>
    </row>
    <row r="8" spans="1:17" ht="30" customHeight="1" x14ac:dyDescent="0.25">
      <c r="A8" s="9"/>
      <c r="B8" s="10"/>
      <c r="C8" s="31" t="s">
        <v>3</v>
      </c>
      <c r="D8" s="32"/>
      <c r="E8" s="33"/>
      <c r="F8" s="31" t="s">
        <v>4</v>
      </c>
      <c r="G8" s="32"/>
      <c r="H8" s="33"/>
      <c r="I8" s="31" t="s">
        <v>5</v>
      </c>
      <c r="J8" s="32"/>
      <c r="K8" s="33"/>
      <c r="L8" s="31" t="s">
        <v>9</v>
      </c>
      <c r="M8" s="32"/>
      <c r="N8" s="33"/>
    </row>
    <row r="9" spans="1:17" s="3" customFormat="1" ht="57" customHeight="1" x14ac:dyDescent="0.3">
      <c r="A9" s="41" t="s">
        <v>0</v>
      </c>
      <c r="B9" s="42" t="s">
        <v>1</v>
      </c>
      <c r="C9" s="34" t="s">
        <v>10</v>
      </c>
      <c r="D9" s="36" t="s">
        <v>23</v>
      </c>
      <c r="E9" s="37"/>
      <c r="F9" s="34" t="s">
        <v>10</v>
      </c>
      <c r="G9" s="36" t="s">
        <v>23</v>
      </c>
      <c r="H9" s="37"/>
      <c r="I9" s="34" t="s">
        <v>10</v>
      </c>
      <c r="J9" s="36" t="s">
        <v>23</v>
      </c>
      <c r="K9" s="37"/>
      <c r="L9" s="34" t="s">
        <v>10</v>
      </c>
      <c r="M9" s="36" t="s">
        <v>11</v>
      </c>
      <c r="N9" s="37"/>
    </row>
    <row r="10" spans="1:17" s="3" customFormat="1" ht="53.25" customHeight="1" x14ac:dyDescent="0.3">
      <c r="A10" s="41"/>
      <c r="B10" s="42"/>
      <c r="C10" s="35"/>
      <c r="D10" s="8" t="s">
        <v>12</v>
      </c>
      <c r="E10" s="8" t="s">
        <v>13</v>
      </c>
      <c r="F10" s="35"/>
      <c r="G10" s="8" t="s">
        <v>12</v>
      </c>
      <c r="H10" s="8" t="s">
        <v>13</v>
      </c>
      <c r="I10" s="35"/>
      <c r="J10" s="8" t="s">
        <v>12</v>
      </c>
      <c r="K10" s="8" t="s">
        <v>13</v>
      </c>
      <c r="L10" s="35"/>
      <c r="M10" s="8" t="s">
        <v>12</v>
      </c>
      <c r="N10" s="8" t="s">
        <v>13</v>
      </c>
    </row>
    <row r="11" spans="1:17" s="3" customFormat="1" ht="17.25" customHeight="1" x14ac:dyDescent="0.3">
      <c r="A11" s="7"/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>
        <v>11</v>
      </c>
      <c r="M11" s="5">
        <v>12</v>
      </c>
      <c r="N11" s="5">
        <v>13</v>
      </c>
    </row>
    <row r="12" spans="1:17" s="3" customFormat="1" ht="31.5" customHeight="1" x14ac:dyDescent="0.3">
      <c r="A12" s="11"/>
      <c r="B12" s="7" t="s">
        <v>25</v>
      </c>
      <c r="C12" s="22">
        <f>D12+E12</f>
        <v>296862.7</v>
      </c>
      <c r="D12" s="22">
        <f>D14+D15+D18+D21+D27+D30+D35</f>
        <v>51931.3</v>
      </c>
      <c r="E12" s="22">
        <f>E14+E15+E18+E21+E27+E30+E35</f>
        <v>244931.40000000002</v>
      </c>
      <c r="F12" s="22">
        <f>G12+H12</f>
        <v>296862.7</v>
      </c>
      <c r="G12" s="22">
        <f>G14+G15+G18+G21+G27+G30+G35</f>
        <v>51931.3</v>
      </c>
      <c r="H12" s="22">
        <f>H14+H15+H18+H21+H27+H30+H35</f>
        <v>244931.40000000002</v>
      </c>
      <c r="I12" s="22">
        <f>J12+K12</f>
        <v>292779.65000000002</v>
      </c>
      <c r="J12" s="22">
        <f>J14+J15+J18+J21+J27+J30+J35</f>
        <v>49885.25</v>
      </c>
      <c r="K12" s="22">
        <f>K14+K15+K18+K21+K27+K30+K35</f>
        <v>242894.4</v>
      </c>
      <c r="L12" s="19">
        <f>I12/F12</f>
        <v>0.98624599857105666</v>
      </c>
      <c r="M12" s="19">
        <f>J12/G12</f>
        <v>0.96060083225338089</v>
      </c>
      <c r="N12" s="19">
        <f>K12/H12</f>
        <v>0.99168338563369163</v>
      </c>
      <c r="O12" s="17"/>
      <c r="P12" s="17"/>
      <c r="Q12" s="17"/>
    </row>
    <row r="13" spans="1:17" s="3" customFormat="1" ht="21.75" customHeight="1" x14ac:dyDescent="0.3">
      <c r="A13" s="11"/>
      <c r="B13" s="18" t="s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19"/>
      <c r="M13" s="19"/>
      <c r="N13" s="19"/>
      <c r="O13" s="17"/>
      <c r="P13" s="17"/>
      <c r="Q13" s="17"/>
    </row>
    <row r="14" spans="1:17" s="3" customFormat="1" ht="24.75" customHeight="1" x14ac:dyDescent="0.3">
      <c r="A14" s="5">
        <v>1</v>
      </c>
      <c r="B14" s="15" t="s">
        <v>24</v>
      </c>
      <c r="C14" s="22">
        <f>D14+E14</f>
        <v>94136.4</v>
      </c>
      <c r="D14" s="22">
        <v>0</v>
      </c>
      <c r="E14" s="22">
        <v>94136.4</v>
      </c>
      <c r="F14" s="22">
        <f>G14+H14</f>
        <v>94136.4</v>
      </c>
      <c r="G14" s="22">
        <v>0</v>
      </c>
      <c r="H14" s="22">
        <v>94136.4</v>
      </c>
      <c r="I14" s="22">
        <f>J14+K14</f>
        <v>94026.7</v>
      </c>
      <c r="J14" s="22">
        <v>0</v>
      </c>
      <c r="K14" s="22">
        <v>94026.7</v>
      </c>
      <c r="L14" s="19">
        <f t="shared" ref="L14:L20" si="0">I14/F14</f>
        <v>0.99883466969206391</v>
      </c>
      <c r="M14" s="19"/>
      <c r="N14" s="19">
        <f t="shared" ref="N14:N20" si="1">K14/H14</f>
        <v>0.99883466969206391</v>
      </c>
      <c r="O14" s="17"/>
      <c r="P14" s="17"/>
      <c r="Q14" s="17"/>
    </row>
    <row r="15" spans="1:17" s="3" customFormat="1" ht="23.25" customHeight="1" x14ac:dyDescent="0.3">
      <c r="A15" s="5">
        <v>2</v>
      </c>
      <c r="B15" s="15" t="s">
        <v>26</v>
      </c>
      <c r="C15" s="22">
        <f t="shared" ref="C15:K15" si="2">C17</f>
        <v>5233.7</v>
      </c>
      <c r="D15" s="22">
        <f t="shared" si="2"/>
        <v>0</v>
      </c>
      <c r="E15" s="22">
        <f t="shared" si="2"/>
        <v>5233.7</v>
      </c>
      <c r="F15" s="22">
        <f t="shared" si="2"/>
        <v>5233.7</v>
      </c>
      <c r="G15" s="22">
        <f t="shared" si="2"/>
        <v>0</v>
      </c>
      <c r="H15" s="22">
        <f t="shared" si="2"/>
        <v>5233.7</v>
      </c>
      <c r="I15" s="22">
        <f t="shared" si="2"/>
        <v>5233.7</v>
      </c>
      <c r="J15" s="22">
        <f t="shared" si="2"/>
        <v>0</v>
      </c>
      <c r="K15" s="22">
        <f t="shared" si="2"/>
        <v>5233.7</v>
      </c>
      <c r="L15" s="19">
        <f t="shared" si="0"/>
        <v>1</v>
      </c>
      <c r="M15" s="19"/>
      <c r="N15" s="19">
        <f t="shared" si="1"/>
        <v>1</v>
      </c>
      <c r="O15" s="17"/>
      <c r="P15" s="17"/>
      <c r="Q15" s="17"/>
    </row>
    <row r="16" spans="1:17" s="3" customFormat="1" ht="19.5" customHeight="1" x14ac:dyDescent="0.3">
      <c r="A16" s="5"/>
      <c r="B16" s="18" t="s">
        <v>6</v>
      </c>
      <c r="C16" s="23"/>
      <c r="D16" s="22"/>
      <c r="E16" s="23"/>
      <c r="F16" s="23"/>
      <c r="G16" s="22"/>
      <c r="H16" s="22"/>
      <c r="I16" s="23"/>
      <c r="J16" s="22"/>
      <c r="K16" s="22"/>
      <c r="L16" s="19"/>
      <c r="M16" s="19"/>
      <c r="N16" s="19"/>
      <c r="O16" s="17"/>
      <c r="P16" s="17"/>
      <c r="Q16" s="17"/>
    </row>
    <row r="17" spans="1:17" s="3" customFormat="1" ht="24" customHeight="1" x14ac:dyDescent="0.3">
      <c r="A17" s="5"/>
      <c r="B17" s="18" t="s">
        <v>27</v>
      </c>
      <c r="C17" s="24">
        <f>D17+E17</f>
        <v>5233.7</v>
      </c>
      <c r="D17" s="22">
        <v>0</v>
      </c>
      <c r="E17" s="24">
        <v>5233.7</v>
      </c>
      <c r="F17" s="24">
        <f>G17+H17</f>
        <v>5233.7</v>
      </c>
      <c r="G17" s="22">
        <v>0</v>
      </c>
      <c r="H17" s="25">
        <v>5233.7</v>
      </c>
      <c r="I17" s="24">
        <f>J17+K17</f>
        <v>5233.7</v>
      </c>
      <c r="J17" s="22">
        <v>0</v>
      </c>
      <c r="K17" s="25">
        <v>5233.7</v>
      </c>
      <c r="L17" s="20">
        <f t="shared" si="0"/>
        <v>1</v>
      </c>
      <c r="M17" s="20"/>
      <c r="N17" s="20">
        <f t="shared" si="1"/>
        <v>1</v>
      </c>
      <c r="O17" s="17"/>
      <c r="P17" s="17"/>
      <c r="Q17" s="17"/>
    </row>
    <row r="18" spans="1:17" s="3" customFormat="1" ht="24" customHeight="1" x14ac:dyDescent="0.3">
      <c r="A18" s="5">
        <v>3</v>
      </c>
      <c r="B18" s="15" t="s">
        <v>28</v>
      </c>
      <c r="C18" s="22">
        <f t="shared" ref="C18:K18" si="3">C20</f>
        <v>7244.1</v>
      </c>
      <c r="D18" s="22">
        <f t="shared" si="3"/>
        <v>0</v>
      </c>
      <c r="E18" s="22">
        <f t="shared" si="3"/>
        <v>7244.1</v>
      </c>
      <c r="F18" s="22">
        <f t="shared" si="3"/>
        <v>7244.1</v>
      </c>
      <c r="G18" s="22">
        <f t="shared" si="3"/>
        <v>0</v>
      </c>
      <c r="H18" s="22">
        <f t="shared" si="3"/>
        <v>7244.1</v>
      </c>
      <c r="I18" s="22">
        <f t="shared" si="3"/>
        <v>7244.1</v>
      </c>
      <c r="J18" s="22">
        <f t="shared" si="3"/>
        <v>0</v>
      </c>
      <c r="K18" s="22">
        <f t="shared" si="3"/>
        <v>7244.1</v>
      </c>
      <c r="L18" s="19">
        <f t="shared" si="0"/>
        <v>1</v>
      </c>
      <c r="M18" s="19"/>
      <c r="N18" s="19">
        <f t="shared" si="1"/>
        <v>1</v>
      </c>
      <c r="O18" s="17"/>
      <c r="P18" s="17"/>
      <c r="Q18" s="17"/>
    </row>
    <row r="19" spans="1:17" s="3" customFormat="1" ht="18.75" customHeight="1" x14ac:dyDescent="0.3">
      <c r="A19" s="5"/>
      <c r="B19" s="18" t="s">
        <v>6</v>
      </c>
      <c r="C19" s="23"/>
      <c r="D19" s="22"/>
      <c r="E19" s="23"/>
      <c r="F19" s="22"/>
      <c r="G19" s="22"/>
      <c r="H19" s="22"/>
      <c r="I19" s="22"/>
      <c r="J19" s="22"/>
      <c r="K19" s="22"/>
      <c r="L19" s="19"/>
      <c r="M19" s="19"/>
      <c r="N19" s="19"/>
      <c r="O19" s="17"/>
      <c r="P19" s="17"/>
      <c r="Q19" s="17"/>
    </row>
    <row r="20" spans="1:17" s="3" customFormat="1" ht="20.25" customHeight="1" x14ac:dyDescent="0.3">
      <c r="A20" s="5"/>
      <c r="B20" s="18" t="s">
        <v>29</v>
      </c>
      <c r="C20" s="24">
        <f>D20+E20</f>
        <v>7244.1</v>
      </c>
      <c r="D20" s="22">
        <v>0</v>
      </c>
      <c r="E20" s="24">
        <v>7244.1</v>
      </c>
      <c r="F20" s="24">
        <f>G20+H20</f>
        <v>7244.1</v>
      </c>
      <c r="G20" s="22">
        <v>0</v>
      </c>
      <c r="H20" s="24">
        <v>7244.1</v>
      </c>
      <c r="I20" s="24">
        <f>J20+K20</f>
        <v>7244.1</v>
      </c>
      <c r="J20" s="22">
        <v>0</v>
      </c>
      <c r="K20" s="24">
        <v>7244.1</v>
      </c>
      <c r="L20" s="20">
        <f t="shared" si="0"/>
        <v>1</v>
      </c>
      <c r="M20" s="20"/>
      <c r="N20" s="20">
        <f t="shared" si="1"/>
        <v>1</v>
      </c>
      <c r="O20" s="17"/>
      <c r="P20" s="17"/>
      <c r="Q20" s="17"/>
    </row>
    <row r="21" spans="1:17" s="4" customFormat="1" ht="25.5" customHeight="1" x14ac:dyDescent="0.3">
      <c r="A21" s="5">
        <v>4</v>
      </c>
      <c r="B21" s="15" t="s">
        <v>30</v>
      </c>
      <c r="C21" s="22">
        <f t="shared" ref="C21:K21" si="4">C23+C24+C25+C26</f>
        <v>150509.59999999998</v>
      </c>
      <c r="D21" s="22">
        <f t="shared" si="4"/>
        <v>47994.100000000006</v>
      </c>
      <c r="E21" s="22">
        <f t="shared" si="4"/>
        <v>102515.5</v>
      </c>
      <c r="F21" s="22">
        <f t="shared" si="4"/>
        <v>150509.59999999998</v>
      </c>
      <c r="G21" s="22">
        <f t="shared" si="4"/>
        <v>47994.100000000006</v>
      </c>
      <c r="H21" s="22">
        <f t="shared" si="4"/>
        <v>102515.5</v>
      </c>
      <c r="I21" s="22">
        <f t="shared" si="4"/>
        <v>148750.1</v>
      </c>
      <c r="J21" s="22">
        <f t="shared" si="4"/>
        <v>47276.9</v>
      </c>
      <c r="K21" s="22">
        <f t="shared" si="4"/>
        <v>101473.19999999998</v>
      </c>
      <c r="L21" s="19">
        <f>I21/F21</f>
        <v>0.98830971579221549</v>
      </c>
      <c r="M21" s="19">
        <f t="shared" ref="M21:M38" si="5">J21/G21</f>
        <v>0.98505649652769811</v>
      </c>
      <c r="N21" s="19">
        <f t="shared" ref="N21:N39" si="6">K21/H21</f>
        <v>0.98983275699772211</v>
      </c>
      <c r="O21" s="17"/>
      <c r="P21" s="17"/>
      <c r="Q21" s="17"/>
    </row>
    <row r="22" spans="1:17" s="3" customFormat="1" ht="17.25" customHeight="1" x14ac:dyDescent="0.3">
      <c r="A22" s="5"/>
      <c r="B22" s="18" t="s">
        <v>6</v>
      </c>
      <c r="C22" s="23"/>
      <c r="D22" s="23"/>
      <c r="E22" s="23"/>
      <c r="F22" s="23"/>
      <c r="G22" s="23"/>
      <c r="H22" s="23"/>
      <c r="I22" s="23"/>
      <c r="J22" s="23"/>
      <c r="K22" s="23"/>
      <c r="L22" s="20"/>
      <c r="M22" s="20"/>
      <c r="N22" s="20"/>
      <c r="O22" s="17"/>
      <c r="P22" s="17"/>
      <c r="Q22" s="17"/>
    </row>
    <row r="23" spans="1:17" s="3" customFormat="1" ht="23.25" customHeight="1" x14ac:dyDescent="0.3">
      <c r="A23" s="5"/>
      <c r="B23" s="18" t="s">
        <v>14</v>
      </c>
      <c r="C23" s="24">
        <f>D23+E23</f>
        <v>94677</v>
      </c>
      <c r="D23" s="24">
        <v>28403.1</v>
      </c>
      <c r="E23" s="24">
        <v>66273.899999999994</v>
      </c>
      <c r="F23" s="24">
        <f>G23+H23</f>
        <v>94677</v>
      </c>
      <c r="G23" s="24">
        <v>28403.1</v>
      </c>
      <c r="H23" s="24">
        <v>66273.899999999994</v>
      </c>
      <c r="I23" s="24">
        <f>J23+K23</f>
        <v>94097.1</v>
      </c>
      <c r="J23" s="24">
        <v>28177.4</v>
      </c>
      <c r="K23" s="24">
        <v>65919.7</v>
      </c>
      <c r="L23" s="20">
        <f>I23/F23</f>
        <v>0.99387496435248268</v>
      </c>
      <c r="M23" s="20">
        <f t="shared" si="5"/>
        <v>0.99205368428094132</v>
      </c>
      <c r="N23" s="20">
        <f t="shared" si="6"/>
        <v>0.99465551295457189</v>
      </c>
      <c r="O23" s="17"/>
      <c r="P23" s="17"/>
      <c r="Q23" s="17"/>
    </row>
    <row r="24" spans="1:17" s="3" customFormat="1" ht="18.75" customHeight="1" x14ac:dyDescent="0.3">
      <c r="A24" s="5"/>
      <c r="B24" s="18" t="s">
        <v>15</v>
      </c>
      <c r="C24" s="24">
        <f>D24+E24</f>
        <v>20862.2</v>
      </c>
      <c r="D24" s="24">
        <v>2750</v>
      </c>
      <c r="E24" s="24">
        <v>18112.2</v>
      </c>
      <c r="F24" s="24">
        <f>G24+H24</f>
        <v>20862.2</v>
      </c>
      <c r="G24" s="24">
        <v>2750</v>
      </c>
      <c r="H24" s="24">
        <v>18112.2</v>
      </c>
      <c r="I24" s="24">
        <f>J24+K24</f>
        <v>20173.5</v>
      </c>
      <c r="J24" s="24">
        <v>2749.4</v>
      </c>
      <c r="K24" s="24">
        <v>17424.099999999999</v>
      </c>
      <c r="L24" s="20">
        <f>I24/F24</f>
        <v>0.96698814123150956</v>
      </c>
      <c r="M24" s="20">
        <f t="shared" si="5"/>
        <v>0.99978181818181822</v>
      </c>
      <c r="N24" s="20">
        <f t="shared" si="6"/>
        <v>0.96200903258577075</v>
      </c>
      <c r="O24" s="17"/>
      <c r="P24" s="17"/>
      <c r="Q24" s="17"/>
    </row>
    <row r="25" spans="1:17" s="3" customFormat="1" ht="18" customHeight="1" x14ac:dyDescent="0.3">
      <c r="A25" s="5"/>
      <c r="B25" s="18" t="s">
        <v>16</v>
      </c>
      <c r="C25" s="24">
        <f>D25+E25</f>
        <v>27470.600000000002</v>
      </c>
      <c r="D25" s="24">
        <v>9341.2000000000007</v>
      </c>
      <c r="E25" s="24">
        <v>18129.400000000001</v>
      </c>
      <c r="F25" s="24">
        <f>G25+H25</f>
        <v>27470.600000000002</v>
      </c>
      <c r="G25" s="24">
        <v>9341.2000000000007</v>
      </c>
      <c r="H25" s="24">
        <v>18129.400000000001</v>
      </c>
      <c r="I25" s="24">
        <f>J25+K25</f>
        <v>27076</v>
      </c>
      <c r="J25" s="24">
        <v>8946.6</v>
      </c>
      <c r="K25" s="24">
        <v>18129.400000000001</v>
      </c>
      <c r="L25" s="20">
        <f>I25/F25</f>
        <v>0.9856355521903416</v>
      </c>
      <c r="M25" s="20">
        <f t="shared" si="5"/>
        <v>0.95775703335759854</v>
      </c>
      <c r="N25" s="20">
        <f t="shared" si="6"/>
        <v>1</v>
      </c>
      <c r="O25" s="17"/>
      <c r="P25" s="17"/>
      <c r="Q25" s="17"/>
    </row>
    <row r="26" spans="1:17" s="3" customFormat="1" ht="20.25" customHeight="1" x14ac:dyDescent="0.3">
      <c r="A26" s="5"/>
      <c r="B26" s="18" t="s">
        <v>17</v>
      </c>
      <c r="C26" s="24">
        <f>D26+E26</f>
        <v>7499.8</v>
      </c>
      <c r="D26" s="24">
        <v>7499.8</v>
      </c>
      <c r="E26" s="24">
        <v>0</v>
      </c>
      <c r="F26" s="24">
        <f>G26+H26</f>
        <v>7499.8</v>
      </c>
      <c r="G26" s="24">
        <v>7499.8</v>
      </c>
      <c r="H26" s="24">
        <v>0</v>
      </c>
      <c r="I26" s="24">
        <f>J26+K26</f>
        <v>7403.5</v>
      </c>
      <c r="J26" s="24">
        <v>7403.5</v>
      </c>
      <c r="K26" s="22">
        <v>0</v>
      </c>
      <c r="L26" s="20">
        <f>I26/F26</f>
        <v>0.9871596575908691</v>
      </c>
      <c r="M26" s="20">
        <f t="shared" si="5"/>
        <v>0.9871596575908691</v>
      </c>
      <c r="N26" s="20"/>
      <c r="O26" s="17"/>
      <c r="P26" s="17"/>
      <c r="Q26" s="17"/>
    </row>
    <row r="27" spans="1:17" s="3" customFormat="1" ht="27.75" customHeight="1" x14ac:dyDescent="0.3">
      <c r="A27" s="5">
        <v>5</v>
      </c>
      <c r="B27" s="15" t="s">
        <v>31</v>
      </c>
      <c r="C27" s="22">
        <f t="shared" ref="C27:K27" si="7">C29</f>
        <v>10983</v>
      </c>
      <c r="D27" s="22">
        <f t="shared" si="7"/>
        <v>0</v>
      </c>
      <c r="E27" s="22">
        <f t="shared" si="7"/>
        <v>10983</v>
      </c>
      <c r="F27" s="22">
        <f t="shared" si="7"/>
        <v>10983</v>
      </c>
      <c r="G27" s="22">
        <f t="shared" si="7"/>
        <v>0</v>
      </c>
      <c r="H27" s="22">
        <f t="shared" si="7"/>
        <v>10983</v>
      </c>
      <c r="I27" s="22">
        <f t="shared" si="7"/>
        <v>10979.45</v>
      </c>
      <c r="J27" s="22">
        <f t="shared" si="7"/>
        <v>0</v>
      </c>
      <c r="K27" s="22">
        <f t="shared" si="7"/>
        <v>10979.45</v>
      </c>
      <c r="L27" s="19">
        <f>I27/F27</f>
        <v>0.99967677319493775</v>
      </c>
      <c r="M27" s="19"/>
      <c r="N27" s="19">
        <f>K27/H27</f>
        <v>0.99967677319493775</v>
      </c>
      <c r="O27" s="17"/>
      <c r="P27" s="17"/>
      <c r="Q27" s="17"/>
    </row>
    <row r="28" spans="1:17" s="3" customFormat="1" ht="17.25" customHeight="1" x14ac:dyDescent="0.3">
      <c r="A28" s="5"/>
      <c r="B28" s="18" t="s">
        <v>6</v>
      </c>
      <c r="C28" s="23"/>
      <c r="D28" s="22"/>
      <c r="E28" s="23"/>
      <c r="F28" s="23"/>
      <c r="G28" s="22"/>
      <c r="H28" s="23"/>
      <c r="I28" s="23"/>
      <c r="J28" s="22"/>
      <c r="K28" s="23"/>
      <c r="L28" s="20"/>
      <c r="M28" s="20"/>
      <c r="N28" s="20"/>
      <c r="O28" s="17"/>
      <c r="P28" s="17"/>
      <c r="Q28" s="17"/>
    </row>
    <row r="29" spans="1:17" s="3" customFormat="1" ht="21" customHeight="1" x14ac:dyDescent="0.3">
      <c r="A29" s="5"/>
      <c r="B29" s="18" t="s">
        <v>32</v>
      </c>
      <c r="C29" s="24">
        <f>D29+E29</f>
        <v>10983</v>
      </c>
      <c r="D29" s="22">
        <v>0</v>
      </c>
      <c r="E29" s="24">
        <v>10983</v>
      </c>
      <c r="F29" s="24">
        <f>G29+H29</f>
        <v>10983</v>
      </c>
      <c r="G29" s="22">
        <v>0</v>
      </c>
      <c r="H29" s="24">
        <v>10983</v>
      </c>
      <c r="I29" s="24">
        <f>J29+K29</f>
        <v>10979.45</v>
      </c>
      <c r="J29" s="22">
        <v>0</v>
      </c>
      <c r="K29" s="24">
        <v>10979.45</v>
      </c>
      <c r="L29" s="20">
        <f>I29/F29</f>
        <v>0.99967677319493775</v>
      </c>
      <c r="M29" s="20"/>
      <c r="N29" s="20">
        <f>K29/H29</f>
        <v>0.99967677319493775</v>
      </c>
      <c r="O29" s="17"/>
      <c r="P29" s="17"/>
      <c r="Q29" s="17"/>
    </row>
    <row r="30" spans="1:17" s="3" customFormat="1" ht="24" customHeight="1" x14ac:dyDescent="0.3">
      <c r="A30" s="5">
        <v>6</v>
      </c>
      <c r="B30" s="15" t="s">
        <v>35</v>
      </c>
      <c r="C30" s="26">
        <f t="shared" ref="C30:K30" si="8">C32+C33+C34</f>
        <v>3230.6</v>
      </c>
      <c r="D30" s="26">
        <f t="shared" si="8"/>
        <v>570.1</v>
      </c>
      <c r="E30" s="26">
        <f t="shared" si="8"/>
        <v>2660.5</v>
      </c>
      <c r="F30" s="26">
        <f t="shared" si="8"/>
        <v>3230.6</v>
      </c>
      <c r="G30" s="26">
        <f t="shared" si="8"/>
        <v>570.1</v>
      </c>
      <c r="H30" s="26">
        <f t="shared" si="8"/>
        <v>2660.5</v>
      </c>
      <c r="I30" s="26">
        <f t="shared" si="8"/>
        <v>2226.5</v>
      </c>
      <c r="J30" s="26">
        <f t="shared" si="8"/>
        <v>190.75</v>
      </c>
      <c r="K30" s="26">
        <f t="shared" si="8"/>
        <v>2035.75</v>
      </c>
      <c r="L30" s="19">
        <f>I30/F30</f>
        <v>0.68919086237850558</v>
      </c>
      <c r="M30" s="19">
        <f t="shared" si="5"/>
        <v>0.33459042273285389</v>
      </c>
      <c r="N30" s="19">
        <f t="shared" si="6"/>
        <v>0.76517571884984026</v>
      </c>
      <c r="O30" s="17"/>
      <c r="P30" s="17"/>
      <c r="Q30" s="17"/>
    </row>
    <row r="31" spans="1:17" s="3" customFormat="1" ht="18.75" customHeight="1" x14ac:dyDescent="0.3">
      <c r="A31" s="5"/>
      <c r="B31" s="18" t="s">
        <v>6</v>
      </c>
      <c r="C31" s="24"/>
      <c r="D31" s="24"/>
      <c r="E31" s="24"/>
      <c r="F31" s="24"/>
      <c r="G31" s="24"/>
      <c r="H31" s="24"/>
      <c r="I31" s="24"/>
      <c r="J31" s="24"/>
      <c r="K31" s="24"/>
      <c r="L31" s="19"/>
      <c r="M31" s="19"/>
      <c r="N31" s="19"/>
      <c r="O31" s="17"/>
      <c r="P31" s="17"/>
      <c r="Q31" s="17"/>
    </row>
    <row r="32" spans="1:17" s="3" customFormat="1" ht="18.75" customHeight="1" x14ac:dyDescent="0.3">
      <c r="A32" s="5"/>
      <c r="B32" s="18" t="s">
        <v>33</v>
      </c>
      <c r="C32" s="24">
        <f>D32+E32</f>
        <v>1211</v>
      </c>
      <c r="D32" s="22">
        <v>0</v>
      </c>
      <c r="E32" s="24">
        <v>1211</v>
      </c>
      <c r="F32" s="24">
        <f>G32+H32</f>
        <v>1211</v>
      </c>
      <c r="G32" s="22">
        <v>0</v>
      </c>
      <c r="H32" s="24">
        <v>1211</v>
      </c>
      <c r="I32" s="24">
        <f>J32+K32</f>
        <v>702</v>
      </c>
      <c r="J32" s="22">
        <v>0</v>
      </c>
      <c r="K32" s="24">
        <v>702</v>
      </c>
      <c r="L32" s="20">
        <f>I32/F32</f>
        <v>0.57968620974401319</v>
      </c>
      <c r="M32" s="20"/>
      <c r="N32" s="20">
        <f>K32/H32</f>
        <v>0.57968620974401319</v>
      </c>
      <c r="O32" s="17"/>
      <c r="P32" s="17"/>
      <c r="Q32" s="17"/>
    </row>
    <row r="33" spans="1:17" s="3" customFormat="1" ht="18.75" customHeight="1" x14ac:dyDescent="0.3">
      <c r="A33" s="5"/>
      <c r="B33" s="18" t="s">
        <v>34</v>
      </c>
      <c r="C33" s="24">
        <f>D33+E33</f>
        <v>1249.5</v>
      </c>
      <c r="D33" s="22">
        <v>0</v>
      </c>
      <c r="E33" s="24">
        <v>1249.5</v>
      </c>
      <c r="F33" s="24">
        <f>G33+H33</f>
        <v>1249.5</v>
      </c>
      <c r="G33" s="22">
        <v>0</v>
      </c>
      <c r="H33" s="24">
        <v>1249.5</v>
      </c>
      <c r="I33" s="24">
        <f>J33+K33</f>
        <v>1150</v>
      </c>
      <c r="J33" s="22">
        <v>0</v>
      </c>
      <c r="K33" s="24">
        <v>1150</v>
      </c>
      <c r="L33" s="20">
        <f>I33/F33</f>
        <v>0.92036814725890359</v>
      </c>
      <c r="M33" s="20"/>
      <c r="N33" s="20">
        <f t="shared" si="6"/>
        <v>0.92036814725890359</v>
      </c>
      <c r="O33" s="17"/>
      <c r="P33" s="17"/>
      <c r="Q33" s="17"/>
    </row>
    <row r="34" spans="1:17" s="3" customFormat="1" ht="23.25" customHeight="1" x14ac:dyDescent="0.3">
      <c r="A34" s="5"/>
      <c r="B34" s="18" t="s">
        <v>21</v>
      </c>
      <c r="C34" s="24">
        <f>D34+E34</f>
        <v>770.1</v>
      </c>
      <c r="D34" s="24">
        <v>570.1</v>
      </c>
      <c r="E34" s="24">
        <v>200</v>
      </c>
      <c r="F34" s="24">
        <f>G34+H34</f>
        <v>770.1</v>
      </c>
      <c r="G34" s="24">
        <v>570.1</v>
      </c>
      <c r="H34" s="24">
        <v>200</v>
      </c>
      <c r="I34" s="24">
        <f>J34+K34</f>
        <v>374.5</v>
      </c>
      <c r="J34" s="24">
        <v>190.75</v>
      </c>
      <c r="K34" s="24">
        <v>183.75</v>
      </c>
      <c r="L34" s="20">
        <f>I34/F34</f>
        <v>0.48630048045708346</v>
      </c>
      <c r="M34" s="20">
        <f t="shared" si="5"/>
        <v>0.33459042273285389</v>
      </c>
      <c r="N34" s="20">
        <f t="shared" si="6"/>
        <v>0.91874999999999996</v>
      </c>
      <c r="O34" s="17"/>
      <c r="P34" s="17"/>
      <c r="Q34" s="17"/>
    </row>
    <row r="35" spans="1:17" ht="27" customHeight="1" x14ac:dyDescent="0.3">
      <c r="A35" s="5">
        <v>7</v>
      </c>
      <c r="B35" s="15" t="s">
        <v>36</v>
      </c>
      <c r="C35" s="22">
        <f t="shared" ref="C35:K35" si="9">C37+C38+C39</f>
        <v>25525.3</v>
      </c>
      <c r="D35" s="22">
        <f t="shared" si="9"/>
        <v>3367.1</v>
      </c>
      <c r="E35" s="22">
        <f t="shared" si="9"/>
        <v>22158.199999999997</v>
      </c>
      <c r="F35" s="22">
        <f t="shared" si="9"/>
        <v>25525.3</v>
      </c>
      <c r="G35" s="22">
        <f t="shared" si="9"/>
        <v>3367.1</v>
      </c>
      <c r="H35" s="22">
        <f t="shared" si="9"/>
        <v>22158.199999999997</v>
      </c>
      <c r="I35" s="22">
        <f t="shared" si="9"/>
        <v>24319.1</v>
      </c>
      <c r="J35" s="22">
        <f t="shared" si="9"/>
        <v>2417.6</v>
      </c>
      <c r="K35" s="22">
        <f t="shared" si="9"/>
        <v>21901.5</v>
      </c>
      <c r="L35" s="19">
        <f>I35/F35</f>
        <v>0.95274492366397256</v>
      </c>
      <c r="M35" s="19">
        <f t="shared" si="5"/>
        <v>0.71800659321077487</v>
      </c>
      <c r="N35" s="19">
        <f t="shared" si="6"/>
        <v>0.98841512397216391</v>
      </c>
      <c r="O35" s="17"/>
      <c r="P35" s="17"/>
      <c r="Q35" s="17"/>
    </row>
    <row r="36" spans="1:17" ht="23.25" customHeight="1" x14ac:dyDescent="0.3">
      <c r="A36" s="5"/>
      <c r="B36" s="18" t="s">
        <v>6</v>
      </c>
      <c r="C36" s="27"/>
      <c r="D36" s="27"/>
      <c r="E36" s="27"/>
      <c r="F36" s="27"/>
      <c r="G36" s="27"/>
      <c r="H36" s="27"/>
      <c r="I36" s="27"/>
      <c r="J36" s="27"/>
      <c r="K36" s="27"/>
      <c r="L36" s="20"/>
      <c r="M36" s="20"/>
      <c r="N36" s="20"/>
      <c r="O36" s="17"/>
      <c r="P36" s="17"/>
      <c r="Q36" s="17"/>
    </row>
    <row r="37" spans="1:17" ht="21.75" customHeight="1" x14ac:dyDescent="0.3">
      <c r="A37" s="5"/>
      <c r="B37" s="18" t="s">
        <v>18</v>
      </c>
      <c r="C37" s="24">
        <f>D37+E37</f>
        <v>15275.1</v>
      </c>
      <c r="D37" s="22">
        <v>0</v>
      </c>
      <c r="E37" s="24">
        <v>15275.1</v>
      </c>
      <c r="F37" s="24">
        <f>G37+H37</f>
        <v>15275.1</v>
      </c>
      <c r="G37" s="22">
        <v>0</v>
      </c>
      <c r="H37" s="24">
        <v>15275.1</v>
      </c>
      <c r="I37" s="24">
        <f>J37+K37</f>
        <v>15105.1</v>
      </c>
      <c r="J37" s="24">
        <v>0</v>
      </c>
      <c r="K37" s="24">
        <v>15105.1</v>
      </c>
      <c r="L37" s="20">
        <f>I37/F37</f>
        <v>0.98887077662339362</v>
      </c>
      <c r="M37" s="20"/>
      <c r="N37" s="20">
        <f>K37/H37</f>
        <v>0.98887077662339362</v>
      </c>
      <c r="O37" s="17"/>
      <c r="P37" s="17"/>
      <c r="Q37" s="17"/>
    </row>
    <row r="38" spans="1:17" ht="18.75" customHeight="1" x14ac:dyDescent="0.3">
      <c r="A38" s="5"/>
      <c r="B38" s="18" t="s">
        <v>19</v>
      </c>
      <c r="C38" s="24">
        <f>D38+E38</f>
        <v>4250</v>
      </c>
      <c r="D38" s="24">
        <v>2850</v>
      </c>
      <c r="E38" s="24">
        <v>1400</v>
      </c>
      <c r="F38" s="24">
        <f>G38+H38</f>
        <v>4250</v>
      </c>
      <c r="G38" s="24">
        <v>2850</v>
      </c>
      <c r="H38" s="24">
        <v>1400</v>
      </c>
      <c r="I38" s="24">
        <f>J38+K38</f>
        <v>3774.9</v>
      </c>
      <c r="J38" s="24">
        <v>2374.9</v>
      </c>
      <c r="K38" s="24">
        <v>1400</v>
      </c>
      <c r="L38" s="20">
        <f>I38/F38</f>
        <v>0.88821176470588237</v>
      </c>
      <c r="M38" s="20">
        <f t="shared" si="5"/>
        <v>0.83329824561403509</v>
      </c>
      <c r="N38" s="20">
        <f t="shared" si="6"/>
        <v>1</v>
      </c>
      <c r="O38" s="17"/>
      <c r="P38" s="17"/>
      <c r="Q38" s="17"/>
    </row>
    <row r="39" spans="1:17" ht="22.5" customHeight="1" x14ac:dyDescent="0.3">
      <c r="A39" s="5"/>
      <c r="B39" s="18" t="s">
        <v>37</v>
      </c>
      <c r="C39" s="24">
        <f>D39+E39</f>
        <v>6000.2000000000007</v>
      </c>
      <c r="D39" s="24">
        <v>517.1</v>
      </c>
      <c r="E39" s="24">
        <v>5483.1</v>
      </c>
      <c r="F39" s="24">
        <f>G39+H39</f>
        <v>6000.2000000000007</v>
      </c>
      <c r="G39" s="24">
        <v>517.1</v>
      </c>
      <c r="H39" s="24">
        <v>5483.1</v>
      </c>
      <c r="I39" s="24">
        <f>J39+K39</f>
        <v>5439.0999999999995</v>
      </c>
      <c r="J39" s="25">
        <v>42.7</v>
      </c>
      <c r="K39" s="24">
        <v>5396.4</v>
      </c>
      <c r="L39" s="20">
        <f>I39/F39</f>
        <v>0.90648645045165144</v>
      </c>
      <c r="M39" s="20">
        <f>J39/G39</f>
        <v>8.2575904080448653E-2</v>
      </c>
      <c r="N39" s="20">
        <f t="shared" si="6"/>
        <v>0.98418777698747051</v>
      </c>
      <c r="O39" s="17"/>
      <c r="P39" s="17"/>
      <c r="Q39" s="17"/>
    </row>
    <row r="40" spans="1:17" ht="16.5" x14ac:dyDescent="0.3">
      <c r="C40" s="28"/>
      <c r="D40" s="28"/>
      <c r="E40" s="28"/>
      <c r="F40" s="28"/>
      <c r="G40" s="28"/>
      <c r="H40" s="28"/>
      <c r="I40" s="28"/>
      <c r="J40" s="28"/>
      <c r="K40" s="28"/>
      <c r="L40" s="21"/>
      <c r="M40" s="21"/>
      <c r="N40" s="21"/>
      <c r="O40" s="17"/>
      <c r="P40" s="17"/>
      <c r="Q40" s="17"/>
    </row>
    <row r="41" spans="1:17" ht="16.5" x14ac:dyDescent="0.3">
      <c r="C41" s="28"/>
      <c r="D41" s="28"/>
      <c r="E41" s="28"/>
      <c r="F41" s="28"/>
      <c r="G41" s="28"/>
      <c r="H41" s="28"/>
      <c r="I41" s="28"/>
      <c r="J41" s="28"/>
      <c r="K41" s="28"/>
      <c r="L41" s="21"/>
      <c r="M41" s="21"/>
      <c r="N41" s="21"/>
      <c r="O41" s="17"/>
      <c r="P41" s="17"/>
      <c r="Q41" s="17"/>
    </row>
    <row r="42" spans="1:17" ht="16.5" x14ac:dyDescent="0.3">
      <c r="C42" s="28"/>
      <c r="D42" s="28"/>
      <c r="E42" s="28"/>
      <c r="F42" s="28"/>
      <c r="G42" s="28"/>
      <c r="H42" s="28"/>
      <c r="I42" s="28"/>
      <c r="J42" s="28"/>
      <c r="K42" s="28"/>
      <c r="L42" s="21"/>
      <c r="M42" s="21"/>
      <c r="N42" s="21"/>
      <c r="O42" s="17"/>
      <c r="P42" s="17"/>
      <c r="Q42" s="17"/>
    </row>
    <row r="43" spans="1:17" ht="15.75" customHeight="1" x14ac:dyDescent="0.3">
      <c r="L43" s="21"/>
      <c r="M43" s="21"/>
      <c r="N43" s="21"/>
      <c r="O43" s="17"/>
      <c r="P43" s="17"/>
      <c r="Q43" s="17"/>
    </row>
    <row r="44" spans="1:17" ht="16.5" x14ac:dyDescent="0.3">
      <c r="L44" s="21"/>
      <c r="M44" s="21"/>
      <c r="N44" s="21"/>
      <c r="O44" s="17"/>
      <c r="P44" s="17"/>
      <c r="Q44" s="17"/>
    </row>
    <row r="45" spans="1:17" ht="18.75" customHeight="1" x14ac:dyDescent="0.3">
      <c r="L45" s="21"/>
      <c r="M45" s="21"/>
      <c r="N45" s="21"/>
      <c r="O45" s="17"/>
      <c r="P45" s="17"/>
      <c r="Q45" s="17"/>
    </row>
    <row r="46" spans="1:17" ht="17.25" customHeight="1" x14ac:dyDescent="0.3">
      <c r="A46" s="40" t="s">
        <v>38</v>
      </c>
      <c r="B46" s="40"/>
      <c r="C46" s="40"/>
      <c r="D46" s="40"/>
      <c r="E46" s="40"/>
      <c r="F46" s="40"/>
      <c r="G46" s="40"/>
      <c r="H46" s="40"/>
      <c r="L46" s="21"/>
      <c r="M46" s="21"/>
      <c r="N46" s="21"/>
      <c r="O46" s="17"/>
      <c r="P46" s="17"/>
      <c r="Q46" s="17"/>
    </row>
    <row r="47" spans="1:17" ht="17.25" customHeight="1" x14ac:dyDescent="0.3">
      <c r="A47" s="40" t="s">
        <v>20</v>
      </c>
      <c r="B47" s="40"/>
      <c r="C47" s="40"/>
      <c r="D47" s="40"/>
      <c r="E47" s="40"/>
      <c r="F47" s="40"/>
      <c r="G47" s="40"/>
      <c r="H47" s="13"/>
      <c r="L47" s="21"/>
      <c r="M47" s="21"/>
      <c r="N47" s="21"/>
      <c r="O47" s="17"/>
      <c r="P47" s="17"/>
      <c r="Q47" s="17"/>
    </row>
    <row r="48" spans="1:17" ht="16.5" x14ac:dyDescent="0.3">
      <c r="L48" s="21"/>
      <c r="M48" s="21"/>
      <c r="N48" s="21"/>
      <c r="O48" s="17"/>
      <c r="P48" s="17"/>
      <c r="Q48" s="17"/>
    </row>
    <row r="49" spans="3:17" ht="16.5" x14ac:dyDescent="0.3">
      <c r="L49" s="21"/>
      <c r="M49" s="21"/>
      <c r="N49" s="21"/>
      <c r="O49" s="17"/>
      <c r="P49" s="17"/>
      <c r="Q49" s="17"/>
    </row>
    <row r="50" spans="3:17" ht="16.5" x14ac:dyDescent="0.3">
      <c r="L50" s="21"/>
      <c r="M50" s="21"/>
      <c r="N50" s="21"/>
      <c r="O50" s="17"/>
      <c r="P50" s="17"/>
      <c r="Q50" s="17"/>
    </row>
    <row r="51" spans="3:17" ht="16.5" x14ac:dyDescent="0.3">
      <c r="L51" s="21"/>
      <c r="M51" s="21"/>
      <c r="N51" s="21"/>
      <c r="O51" s="17"/>
      <c r="P51" s="17"/>
      <c r="Q51" s="17"/>
    </row>
    <row r="52" spans="3:17" ht="16.5" x14ac:dyDescent="0.3">
      <c r="L52" s="21"/>
      <c r="M52" s="21"/>
      <c r="N52" s="21"/>
      <c r="O52" s="17"/>
      <c r="P52" s="17"/>
      <c r="Q52" s="17"/>
    </row>
    <row r="53" spans="3:17" ht="16.5" x14ac:dyDescent="0.3">
      <c r="L53" s="21"/>
      <c r="M53" s="21"/>
      <c r="N53" s="21"/>
      <c r="O53" s="17"/>
      <c r="P53" s="17"/>
      <c r="Q53" s="17"/>
    </row>
    <row r="54" spans="3:17" ht="16.5" x14ac:dyDescent="0.3">
      <c r="L54" s="21"/>
      <c r="M54" s="21"/>
      <c r="N54" s="21"/>
      <c r="O54" s="17"/>
      <c r="P54" s="17"/>
      <c r="Q54" s="17"/>
    </row>
    <row r="55" spans="3:17" ht="16.5" x14ac:dyDescent="0.3">
      <c r="L55" s="21"/>
      <c r="M55" s="21"/>
      <c r="N55" s="21"/>
      <c r="O55" s="17"/>
      <c r="P55" s="17"/>
      <c r="Q55" s="17"/>
    </row>
    <row r="56" spans="3:17" ht="16.5" x14ac:dyDescent="0.3">
      <c r="L56" s="21"/>
      <c r="M56" s="21"/>
      <c r="N56" s="21"/>
      <c r="O56" s="17"/>
      <c r="P56" s="17"/>
      <c r="Q56" s="17"/>
    </row>
    <row r="57" spans="3:17" ht="16.5" x14ac:dyDescent="0.3">
      <c r="L57" s="21"/>
      <c r="M57" s="21"/>
      <c r="N57" s="21"/>
      <c r="O57" s="17"/>
      <c r="P57" s="17"/>
      <c r="Q57" s="17"/>
    </row>
    <row r="58" spans="3:17" ht="16.5" x14ac:dyDescent="0.3">
      <c r="L58" s="21"/>
      <c r="M58" s="21"/>
      <c r="N58" s="21"/>
      <c r="O58" s="17"/>
      <c r="P58" s="17"/>
      <c r="Q58" s="17"/>
    </row>
    <row r="59" spans="3:17" ht="16.5" x14ac:dyDescent="0.3">
      <c r="L59" s="21"/>
      <c r="M59" s="21"/>
      <c r="N59" s="21"/>
      <c r="O59" s="17"/>
      <c r="P59" s="17"/>
      <c r="Q59" s="17"/>
    </row>
    <row r="60" spans="3:17" ht="16.5" x14ac:dyDescent="0.3">
      <c r="L60" s="21"/>
      <c r="M60" s="21"/>
      <c r="N60" s="21"/>
      <c r="O60" s="17"/>
      <c r="P60" s="17"/>
      <c r="Q60" s="17"/>
    </row>
    <row r="61" spans="3:17" ht="16.5" x14ac:dyDescent="0.3">
      <c r="C61" s="14"/>
      <c r="D61" s="14"/>
      <c r="E61" s="14"/>
      <c r="F61" s="14"/>
      <c r="G61" s="14"/>
      <c r="H61" s="14"/>
      <c r="I61" s="14"/>
      <c r="J61" s="14"/>
      <c r="K61" s="14"/>
      <c r="L61" s="21"/>
      <c r="M61" s="21"/>
      <c r="N61" s="21"/>
      <c r="O61" s="17"/>
      <c r="P61" s="17"/>
      <c r="Q61" s="17"/>
    </row>
    <row r="62" spans="3:17" ht="16.5" x14ac:dyDescent="0.3">
      <c r="L62" s="21"/>
      <c r="M62" s="21"/>
      <c r="N62" s="21"/>
      <c r="O62" s="17"/>
      <c r="P62" s="17"/>
      <c r="Q62" s="17"/>
    </row>
    <row r="63" spans="3:17" ht="16.5" x14ac:dyDescent="0.3">
      <c r="L63" s="21"/>
      <c r="M63" s="21"/>
      <c r="N63" s="21"/>
      <c r="O63" s="17"/>
      <c r="P63" s="17"/>
      <c r="Q63" s="17"/>
    </row>
    <row r="64" spans="3:17" ht="16.5" x14ac:dyDescent="0.3">
      <c r="L64" s="21"/>
      <c r="M64" s="21"/>
      <c r="N64" s="21"/>
      <c r="O64" s="17"/>
      <c r="P64" s="17"/>
      <c r="Q64" s="17"/>
    </row>
    <row r="65" spans="12:17" ht="16.5" x14ac:dyDescent="0.3">
      <c r="L65" s="21"/>
      <c r="M65" s="21"/>
      <c r="N65" s="21"/>
      <c r="O65" s="17"/>
      <c r="P65" s="17"/>
      <c r="Q65" s="17"/>
    </row>
    <row r="66" spans="12:17" ht="16.5" x14ac:dyDescent="0.3">
      <c r="L66" s="21"/>
      <c r="M66" s="21"/>
      <c r="N66" s="21"/>
      <c r="O66" s="17"/>
      <c r="P66" s="17"/>
      <c r="Q66" s="17"/>
    </row>
    <row r="67" spans="12:17" ht="16.5" x14ac:dyDescent="0.3">
      <c r="L67" s="21"/>
      <c r="M67" s="21"/>
      <c r="N67" s="21"/>
      <c r="O67" s="17"/>
      <c r="P67" s="17"/>
      <c r="Q67" s="17"/>
    </row>
    <row r="68" spans="12:17" ht="16.5" x14ac:dyDescent="0.3">
      <c r="L68" s="21"/>
      <c r="M68" s="21"/>
      <c r="N68" s="21"/>
      <c r="O68" s="17"/>
      <c r="P68" s="17"/>
      <c r="Q68" s="17"/>
    </row>
    <row r="69" spans="12:17" ht="16.5" x14ac:dyDescent="0.3">
      <c r="L69" s="21"/>
      <c r="M69" s="21"/>
      <c r="N69" s="21"/>
      <c r="O69" s="17"/>
      <c r="P69" s="17"/>
      <c r="Q69" s="17"/>
    </row>
    <row r="70" spans="12:17" ht="16.5" x14ac:dyDescent="0.3">
      <c r="L70" s="21"/>
      <c r="M70" s="21"/>
      <c r="N70" s="21"/>
      <c r="O70" s="17"/>
      <c r="P70" s="17"/>
      <c r="Q70" s="17"/>
    </row>
    <row r="71" spans="12:17" ht="16.5" x14ac:dyDescent="0.3">
      <c r="L71" s="21"/>
      <c r="M71" s="21"/>
      <c r="N71" s="21"/>
      <c r="O71" s="17"/>
      <c r="P71" s="17"/>
      <c r="Q71" s="17"/>
    </row>
    <row r="72" spans="12:17" ht="16.5" x14ac:dyDescent="0.3">
      <c r="L72" s="21"/>
      <c r="M72" s="21"/>
      <c r="N72" s="21"/>
      <c r="O72" s="17"/>
      <c r="P72" s="17"/>
      <c r="Q72" s="17"/>
    </row>
    <row r="73" spans="12:17" ht="16.5" x14ac:dyDescent="0.3">
      <c r="L73" s="21"/>
      <c r="M73" s="21"/>
      <c r="N73" s="21"/>
      <c r="O73" s="17"/>
      <c r="P73" s="17"/>
      <c r="Q73" s="17"/>
    </row>
    <row r="74" spans="12:17" ht="16.5" x14ac:dyDescent="0.3">
      <c r="L74" s="21"/>
      <c r="M74" s="21"/>
      <c r="N74" s="21"/>
      <c r="O74" s="17"/>
      <c r="P74" s="17"/>
      <c r="Q74" s="17"/>
    </row>
    <row r="75" spans="12:17" ht="16.5" x14ac:dyDescent="0.3">
      <c r="L75" s="21"/>
      <c r="M75" s="21"/>
      <c r="N75" s="21"/>
      <c r="O75" s="17"/>
      <c r="P75" s="17"/>
      <c r="Q75" s="17"/>
    </row>
    <row r="76" spans="12:17" ht="16.5" x14ac:dyDescent="0.3">
      <c r="L76" s="21"/>
      <c r="M76" s="21"/>
      <c r="N76" s="21"/>
      <c r="O76" s="17"/>
      <c r="P76" s="17"/>
      <c r="Q76" s="17"/>
    </row>
    <row r="77" spans="12:17" ht="16.5" x14ac:dyDescent="0.3">
      <c r="L77" s="21"/>
      <c r="M77" s="21"/>
      <c r="N77" s="21"/>
      <c r="O77" s="17"/>
      <c r="P77" s="17"/>
      <c r="Q77" s="17"/>
    </row>
    <row r="78" spans="12:17" ht="16.5" x14ac:dyDescent="0.3">
      <c r="L78" s="21"/>
      <c r="M78" s="21"/>
      <c r="N78" s="21"/>
      <c r="O78" s="17"/>
      <c r="P78" s="17"/>
      <c r="Q78" s="17"/>
    </row>
    <row r="79" spans="12:17" x14ac:dyDescent="0.25">
      <c r="L79" s="21"/>
      <c r="M79" s="21"/>
      <c r="N79" s="21"/>
    </row>
    <row r="80" spans="12:17" x14ac:dyDescent="0.25">
      <c r="L80" s="21"/>
      <c r="M80" s="21"/>
      <c r="N80" s="21"/>
    </row>
    <row r="81" spans="12:14" x14ac:dyDescent="0.25">
      <c r="L81" s="21"/>
      <c r="M81" s="21"/>
      <c r="N81" s="21"/>
    </row>
    <row r="82" spans="12:14" x14ac:dyDescent="0.25">
      <c r="L82" s="21"/>
      <c r="M82" s="21"/>
      <c r="N82" s="21"/>
    </row>
    <row r="83" spans="12:14" x14ac:dyDescent="0.25">
      <c r="L83" s="21"/>
      <c r="M83" s="21"/>
      <c r="N83" s="21"/>
    </row>
    <row r="84" spans="12:14" x14ac:dyDescent="0.25">
      <c r="L84" s="21"/>
      <c r="M84" s="21"/>
      <c r="N84" s="21"/>
    </row>
    <row r="85" spans="12:14" x14ac:dyDescent="0.25">
      <c r="L85" s="21"/>
      <c r="M85" s="21"/>
      <c r="N85" s="21"/>
    </row>
    <row r="86" spans="12:14" x14ac:dyDescent="0.25">
      <c r="L86" s="21"/>
      <c r="M86" s="21"/>
      <c r="N86" s="21"/>
    </row>
    <row r="87" spans="12:14" x14ac:dyDescent="0.25">
      <c r="L87" s="21"/>
      <c r="M87" s="21"/>
      <c r="N87" s="21"/>
    </row>
    <row r="88" spans="12:14" x14ac:dyDescent="0.25">
      <c r="L88" s="21"/>
      <c r="M88" s="21"/>
      <c r="N88" s="21"/>
    </row>
    <row r="89" spans="12:14" x14ac:dyDescent="0.25">
      <c r="L89" s="21"/>
      <c r="M89" s="21"/>
      <c r="N89" s="21"/>
    </row>
    <row r="90" spans="12:14" x14ac:dyDescent="0.25">
      <c r="L90" s="21"/>
      <c r="M90" s="21"/>
      <c r="N90" s="21"/>
    </row>
    <row r="91" spans="12:14" x14ac:dyDescent="0.25">
      <c r="L91" s="21"/>
      <c r="M91" s="21"/>
      <c r="N91" s="21"/>
    </row>
    <row r="92" spans="12:14" x14ac:dyDescent="0.25">
      <c r="L92" s="21"/>
      <c r="M92" s="21"/>
      <c r="N92" s="21"/>
    </row>
    <row r="93" spans="12:14" x14ac:dyDescent="0.25">
      <c r="L93" s="21"/>
      <c r="M93" s="21"/>
      <c r="N93" s="21"/>
    </row>
    <row r="94" spans="12:14" x14ac:dyDescent="0.25">
      <c r="L94" s="21"/>
      <c r="M94" s="21"/>
      <c r="N94" s="21"/>
    </row>
    <row r="95" spans="12:14" x14ac:dyDescent="0.25">
      <c r="L95" s="21"/>
      <c r="M95" s="21"/>
      <c r="N95" s="21"/>
    </row>
    <row r="96" spans="12:14" x14ac:dyDescent="0.25">
      <c r="L96" s="21"/>
      <c r="M96" s="21"/>
      <c r="N96" s="21"/>
    </row>
    <row r="97" spans="12:14" x14ac:dyDescent="0.25">
      <c r="L97" s="21"/>
      <c r="M97" s="21"/>
      <c r="N97" s="21"/>
    </row>
    <row r="98" spans="12:14" x14ac:dyDescent="0.25">
      <c r="L98" s="21"/>
      <c r="M98" s="21"/>
      <c r="N98" s="21"/>
    </row>
    <row r="99" spans="12:14" x14ac:dyDescent="0.25">
      <c r="L99" s="21"/>
      <c r="M99" s="21"/>
      <c r="N99" s="21"/>
    </row>
    <row r="100" spans="12:14" x14ac:dyDescent="0.25">
      <c r="L100" s="21"/>
      <c r="M100" s="21"/>
      <c r="N100" s="21"/>
    </row>
    <row r="101" spans="12:14" x14ac:dyDescent="0.25">
      <c r="L101" s="21"/>
      <c r="M101" s="21"/>
      <c r="N101" s="21"/>
    </row>
    <row r="102" spans="12:14" x14ac:dyDescent="0.25">
      <c r="L102" s="21"/>
      <c r="M102" s="21"/>
      <c r="N102" s="21"/>
    </row>
    <row r="103" spans="12:14" x14ac:dyDescent="0.25">
      <c r="L103" s="21"/>
      <c r="M103" s="21"/>
      <c r="N103" s="21"/>
    </row>
    <row r="104" spans="12:14" x14ac:dyDescent="0.25">
      <c r="L104" s="21"/>
      <c r="M104" s="21"/>
      <c r="N104" s="21"/>
    </row>
    <row r="105" spans="12:14" x14ac:dyDescent="0.25">
      <c r="L105" s="21"/>
      <c r="M105" s="21"/>
      <c r="N105" s="21"/>
    </row>
    <row r="106" spans="12:14" x14ac:dyDescent="0.25">
      <c r="L106" s="21"/>
      <c r="M106" s="21"/>
      <c r="N106" s="21"/>
    </row>
    <row r="107" spans="12:14" x14ac:dyDescent="0.25">
      <c r="L107" s="21"/>
      <c r="M107" s="21"/>
      <c r="N107" s="21"/>
    </row>
    <row r="108" spans="12:14" x14ac:dyDescent="0.25">
      <c r="L108" s="21"/>
      <c r="M108" s="21"/>
      <c r="N108" s="21"/>
    </row>
    <row r="109" spans="12:14" x14ac:dyDescent="0.25">
      <c r="L109" s="21"/>
      <c r="M109" s="21"/>
      <c r="N109" s="21"/>
    </row>
    <row r="110" spans="12:14" x14ac:dyDescent="0.25">
      <c r="L110" s="21"/>
      <c r="M110" s="21"/>
      <c r="N110" s="21"/>
    </row>
    <row r="111" spans="12:14" x14ac:dyDescent="0.25">
      <c r="L111" s="21"/>
      <c r="M111" s="21"/>
      <c r="N111" s="21"/>
    </row>
    <row r="112" spans="12:14" x14ac:dyDescent="0.25">
      <c r="L112" s="21"/>
      <c r="M112" s="21"/>
      <c r="N112" s="21"/>
    </row>
    <row r="113" spans="12:14" x14ac:dyDescent="0.25">
      <c r="L113" s="21"/>
      <c r="M113" s="21"/>
      <c r="N113" s="21"/>
    </row>
    <row r="114" spans="12:14" x14ac:dyDescent="0.25">
      <c r="L114" s="21"/>
      <c r="M114" s="21"/>
      <c r="N114" s="21"/>
    </row>
    <row r="115" spans="12:14" x14ac:dyDescent="0.25">
      <c r="L115" s="21"/>
      <c r="M115" s="21"/>
      <c r="N115" s="21"/>
    </row>
    <row r="116" spans="12:14" x14ac:dyDescent="0.25">
      <c r="L116" s="21"/>
      <c r="M116" s="21"/>
      <c r="N116" s="21"/>
    </row>
    <row r="117" spans="12:14" x14ac:dyDescent="0.25">
      <c r="L117" s="21"/>
      <c r="M117" s="21"/>
      <c r="N117" s="21"/>
    </row>
    <row r="118" spans="12:14" x14ac:dyDescent="0.25">
      <c r="L118" s="21"/>
      <c r="M118" s="21"/>
      <c r="N118" s="21"/>
    </row>
    <row r="119" spans="12:14" x14ac:dyDescent="0.25">
      <c r="L119" s="21"/>
      <c r="M119" s="21"/>
      <c r="N119" s="21"/>
    </row>
    <row r="120" spans="12:14" x14ac:dyDescent="0.25">
      <c r="L120" s="21"/>
      <c r="M120" s="21"/>
      <c r="N120" s="21"/>
    </row>
    <row r="121" spans="12:14" x14ac:dyDescent="0.25">
      <c r="L121" s="21"/>
      <c r="M121" s="21"/>
      <c r="N121" s="21"/>
    </row>
    <row r="122" spans="12:14" x14ac:dyDescent="0.25">
      <c r="L122" s="21"/>
      <c r="M122" s="21"/>
      <c r="N122" s="21"/>
    </row>
    <row r="123" spans="12:14" x14ac:dyDescent="0.25">
      <c r="L123" s="21"/>
      <c r="M123" s="21"/>
      <c r="N123" s="21"/>
    </row>
    <row r="124" spans="12:14" x14ac:dyDescent="0.25">
      <c r="L124" s="21"/>
      <c r="M124" s="21"/>
      <c r="N124" s="21"/>
    </row>
    <row r="125" spans="12:14" x14ac:dyDescent="0.25">
      <c r="L125" s="21"/>
      <c r="M125" s="21"/>
      <c r="N125" s="21"/>
    </row>
    <row r="126" spans="12:14" x14ac:dyDescent="0.25">
      <c r="L126" s="21"/>
      <c r="M126" s="21"/>
      <c r="N126" s="21"/>
    </row>
    <row r="127" spans="12:14" x14ac:dyDescent="0.25">
      <c r="L127" s="21"/>
      <c r="M127" s="21"/>
      <c r="N127" s="21"/>
    </row>
    <row r="128" spans="12:14" x14ac:dyDescent="0.25">
      <c r="L128" s="21"/>
      <c r="M128" s="21"/>
      <c r="N128" s="21"/>
    </row>
    <row r="129" spans="12:14" x14ac:dyDescent="0.25">
      <c r="L129" s="21"/>
      <c r="M129" s="21"/>
      <c r="N129" s="21"/>
    </row>
    <row r="130" spans="12:14" x14ac:dyDescent="0.25">
      <c r="L130" s="21"/>
      <c r="M130" s="21"/>
      <c r="N130" s="21"/>
    </row>
    <row r="131" spans="12:14" x14ac:dyDescent="0.25">
      <c r="L131" s="21"/>
      <c r="M131" s="21"/>
      <c r="N131" s="21"/>
    </row>
    <row r="132" spans="12:14" x14ac:dyDescent="0.25">
      <c r="L132" s="21"/>
      <c r="M132" s="21"/>
      <c r="N132" s="21"/>
    </row>
    <row r="133" spans="12:14" x14ac:dyDescent="0.25">
      <c r="L133" s="21"/>
      <c r="M133" s="21"/>
      <c r="N133" s="21"/>
    </row>
    <row r="134" spans="12:14" x14ac:dyDescent="0.25">
      <c r="L134" s="21"/>
      <c r="M134" s="21"/>
      <c r="N134" s="21"/>
    </row>
    <row r="135" spans="12:14" x14ac:dyDescent="0.25">
      <c r="L135" s="21"/>
      <c r="M135" s="21"/>
      <c r="N135" s="21"/>
    </row>
    <row r="136" spans="12:14" x14ac:dyDescent="0.25">
      <c r="L136" s="21"/>
      <c r="M136" s="21"/>
      <c r="N136" s="21"/>
    </row>
    <row r="137" spans="12:14" x14ac:dyDescent="0.25">
      <c r="L137" s="21"/>
      <c r="M137" s="21"/>
      <c r="N137" s="21"/>
    </row>
    <row r="138" spans="12:14" x14ac:dyDescent="0.25">
      <c r="L138" s="21"/>
      <c r="M138" s="21"/>
      <c r="N138" s="21"/>
    </row>
    <row r="139" spans="12:14" x14ac:dyDescent="0.25">
      <c r="L139" s="21"/>
      <c r="M139" s="21"/>
      <c r="N139" s="21"/>
    </row>
    <row r="140" spans="12:14" x14ac:dyDescent="0.25">
      <c r="L140" s="21"/>
      <c r="M140" s="21"/>
      <c r="N140" s="21"/>
    </row>
    <row r="141" spans="12:14" x14ac:dyDescent="0.25">
      <c r="L141" s="21"/>
      <c r="M141" s="21"/>
      <c r="N141" s="21"/>
    </row>
    <row r="142" spans="12:14" x14ac:dyDescent="0.25">
      <c r="L142" s="21"/>
      <c r="M142" s="21"/>
      <c r="N142" s="21"/>
    </row>
    <row r="143" spans="12:14" x14ac:dyDescent="0.25">
      <c r="L143" s="21"/>
      <c r="M143" s="21"/>
      <c r="N143" s="21"/>
    </row>
    <row r="144" spans="12:14" x14ac:dyDescent="0.25">
      <c r="L144" s="21"/>
      <c r="M144" s="21"/>
      <c r="N144" s="21"/>
    </row>
    <row r="145" spans="12:14" x14ac:dyDescent="0.25">
      <c r="L145" s="21"/>
      <c r="M145" s="21"/>
      <c r="N145" s="21"/>
    </row>
    <row r="146" spans="12:14" x14ac:dyDescent="0.25">
      <c r="L146" s="21"/>
      <c r="M146" s="21"/>
      <c r="N146" s="21"/>
    </row>
    <row r="147" spans="12:14" x14ac:dyDescent="0.25">
      <c r="L147" s="21"/>
      <c r="M147" s="21"/>
      <c r="N147" s="21"/>
    </row>
    <row r="148" spans="12:14" x14ac:dyDescent="0.25">
      <c r="L148" s="21"/>
      <c r="M148" s="21"/>
      <c r="N148" s="21"/>
    </row>
    <row r="149" spans="12:14" x14ac:dyDescent="0.25">
      <c r="L149" s="21"/>
      <c r="M149" s="21"/>
      <c r="N149" s="21"/>
    </row>
    <row r="150" spans="12:14" x14ac:dyDescent="0.25">
      <c r="L150" s="21"/>
      <c r="M150" s="21"/>
      <c r="N150" s="21"/>
    </row>
    <row r="151" spans="12:14" x14ac:dyDescent="0.25">
      <c r="L151" s="21"/>
      <c r="M151" s="21"/>
      <c r="N151" s="21"/>
    </row>
    <row r="152" spans="12:14" x14ac:dyDescent="0.25">
      <c r="L152" s="21"/>
      <c r="M152" s="21"/>
      <c r="N152" s="21"/>
    </row>
    <row r="153" spans="12:14" x14ac:dyDescent="0.25">
      <c r="L153" s="21"/>
      <c r="M153" s="21"/>
      <c r="N153" s="21"/>
    </row>
    <row r="154" spans="12:14" x14ac:dyDescent="0.25">
      <c r="L154" s="21"/>
      <c r="M154" s="21"/>
      <c r="N154" s="21"/>
    </row>
    <row r="155" spans="12:14" x14ac:dyDescent="0.25">
      <c r="L155" s="21"/>
      <c r="M155" s="21"/>
      <c r="N155" s="21"/>
    </row>
    <row r="156" spans="12:14" x14ac:dyDescent="0.25">
      <c r="L156" s="21"/>
      <c r="M156" s="21"/>
      <c r="N156" s="21"/>
    </row>
    <row r="157" spans="12:14" x14ac:dyDescent="0.25">
      <c r="L157" s="21"/>
      <c r="M157" s="21"/>
      <c r="N157" s="21"/>
    </row>
    <row r="158" spans="12:14" x14ac:dyDescent="0.25">
      <c r="L158" s="21"/>
      <c r="M158" s="21"/>
      <c r="N158" s="21"/>
    </row>
    <row r="159" spans="12:14" x14ac:dyDescent="0.25">
      <c r="L159" s="21"/>
      <c r="M159" s="21"/>
      <c r="N159" s="21"/>
    </row>
    <row r="160" spans="12:14" x14ac:dyDescent="0.25">
      <c r="L160" s="21"/>
      <c r="M160" s="21"/>
      <c r="N160" s="21"/>
    </row>
    <row r="161" spans="12:14" x14ac:dyDescent="0.25">
      <c r="L161" s="21"/>
      <c r="M161" s="21"/>
      <c r="N161" s="21"/>
    </row>
    <row r="162" spans="12:14" x14ac:dyDescent="0.25">
      <c r="L162" s="21"/>
      <c r="M162" s="21"/>
      <c r="N162" s="21"/>
    </row>
    <row r="163" spans="12:14" x14ac:dyDescent="0.25">
      <c r="L163" s="21"/>
      <c r="M163" s="21"/>
      <c r="N163" s="21"/>
    </row>
    <row r="164" spans="12:14" x14ac:dyDescent="0.25">
      <c r="L164" s="21"/>
      <c r="M164" s="21"/>
      <c r="N164" s="21"/>
    </row>
    <row r="165" spans="12:14" x14ac:dyDescent="0.25">
      <c r="L165" s="21"/>
      <c r="M165" s="21"/>
      <c r="N165" s="21"/>
    </row>
    <row r="166" spans="12:14" x14ac:dyDescent="0.25">
      <c r="L166" s="21"/>
      <c r="M166" s="21"/>
      <c r="N166" s="21"/>
    </row>
    <row r="167" spans="12:14" x14ac:dyDescent="0.25">
      <c r="L167" s="21"/>
      <c r="M167" s="21"/>
      <c r="N167" s="21"/>
    </row>
    <row r="168" spans="12:14" x14ac:dyDescent="0.25">
      <c r="L168" s="21"/>
      <c r="M168" s="21"/>
      <c r="N168" s="21"/>
    </row>
    <row r="169" spans="12:14" x14ac:dyDescent="0.25">
      <c r="L169" s="21"/>
      <c r="M169" s="21"/>
      <c r="N169" s="21"/>
    </row>
    <row r="170" spans="12:14" x14ac:dyDescent="0.25">
      <c r="L170" s="21"/>
      <c r="M170" s="21"/>
      <c r="N170" s="21"/>
    </row>
    <row r="171" spans="12:14" x14ac:dyDescent="0.25">
      <c r="L171" s="21"/>
      <c r="M171" s="21"/>
      <c r="N171" s="21"/>
    </row>
    <row r="172" spans="12:14" x14ac:dyDescent="0.25">
      <c r="L172" s="21"/>
      <c r="M172" s="21"/>
      <c r="N172" s="21"/>
    </row>
    <row r="173" spans="12:14" x14ac:dyDescent="0.25">
      <c r="L173" s="21"/>
      <c r="M173" s="21"/>
      <c r="N173" s="21"/>
    </row>
    <row r="174" spans="12:14" x14ac:dyDescent="0.25">
      <c r="L174" s="21"/>
      <c r="M174" s="21"/>
      <c r="N174" s="21"/>
    </row>
    <row r="175" spans="12:14" x14ac:dyDescent="0.25">
      <c r="L175" s="21"/>
      <c r="M175" s="21"/>
      <c r="N175" s="21"/>
    </row>
    <row r="176" spans="12:14" x14ac:dyDescent="0.25">
      <c r="L176" s="21"/>
      <c r="M176" s="21"/>
      <c r="N176" s="21"/>
    </row>
    <row r="177" spans="12:14" x14ac:dyDescent="0.25">
      <c r="L177" s="21"/>
      <c r="M177" s="21"/>
      <c r="N177" s="21"/>
    </row>
    <row r="178" spans="12:14" x14ac:dyDescent="0.25">
      <c r="L178" s="21"/>
      <c r="M178" s="21"/>
      <c r="N178" s="21"/>
    </row>
    <row r="179" spans="12:14" x14ac:dyDescent="0.25">
      <c r="L179" s="21"/>
      <c r="M179" s="21"/>
      <c r="N179" s="21"/>
    </row>
    <row r="180" spans="12:14" x14ac:dyDescent="0.25">
      <c r="L180" s="21"/>
      <c r="M180" s="21"/>
      <c r="N180" s="21"/>
    </row>
    <row r="181" spans="12:14" x14ac:dyDescent="0.25">
      <c r="L181" s="21"/>
      <c r="M181" s="21"/>
      <c r="N181" s="21"/>
    </row>
    <row r="182" spans="12:14" x14ac:dyDescent="0.25">
      <c r="L182" s="21"/>
      <c r="M182" s="21"/>
      <c r="N182" s="21"/>
    </row>
    <row r="183" spans="12:14" x14ac:dyDescent="0.25">
      <c r="L183" s="21"/>
      <c r="M183" s="21"/>
      <c r="N183" s="21"/>
    </row>
    <row r="184" spans="12:14" x14ac:dyDescent="0.25">
      <c r="L184" s="21"/>
      <c r="M184" s="21"/>
      <c r="N184" s="21"/>
    </row>
    <row r="185" spans="12:14" x14ac:dyDescent="0.25">
      <c r="L185" s="21"/>
      <c r="M185" s="21"/>
      <c r="N185" s="21"/>
    </row>
    <row r="186" spans="12:14" x14ac:dyDescent="0.25">
      <c r="L186" s="21"/>
      <c r="M186" s="21"/>
      <c r="N186" s="21"/>
    </row>
  </sheetData>
  <mergeCells count="19">
    <mergeCell ref="A47:G47"/>
    <mergeCell ref="A46:H46"/>
    <mergeCell ref="A9:A10"/>
    <mergeCell ref="F8:H8"/>
    <mergeCell ref="B9:B10"/>
    <mergeCell ref="C9:C10"/>
    <mergeCell ref="D9:E9"/>
    <mergeCell ref="F9:F10"/>
    <mergeCell ref="G9:H9"/>
    <mergeCell ref="A3:N3"/>
    <mergeCell ref="A5:N5"/>
    <mergeCell ref="I8:K8"/>
    <mergeCell ref="I9:I10"/>
    <mergeCell ref="J9:K9"/>
    <mergeCell ref="L8:N8"/>
    <mergeCell ref="L9:L10"/>
    <mergeCell ref="M9:N9"/>
    <mergeCell ref="M7:N7"/>
    <mergeCell ref="C8:E8"/>
  </mergeCells>
  <phoneticPr fontId="2" type="noConversion"/>
  <pageMargins left="0.2" right="0.2" top="0.28999999999999998" bottom="0.32" header="0.17" footer="0.16"/>
  <pageSetup paperSize="9" scale="70" firstPageNumber="1337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havelvac 5-2014</vt:lpstr>
      <vt:lpstr>'havelvac 5-2014'!Print_Titles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Kristina Gevorgyan</cp:lastModifiedBy>
  <cp:lastPrinted>2016-04-19T10:15:31Z</cp:lastPrinted>
  <dcterms:created xsi:type="dcterms:W3CDTF">1996-10-14T23:33:28Z</dcterms:created>
  <dcterms:modified xsi:type="dcterms:W3CDTF">2016-06-22T12:29:53Z</dcterms:modified>
</cp:coreProperties>
</file>