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9720" windowHeight="7320"/>
  </bookViews>
  <sheets>
    <sheet name="havelvac 5-2014" sheetId="5" r:id="rId1"/>
  </sheets>
  <definedNames>
    <definedName name="_xlnm.Print_Titles" localSheetId="0">'havelvac 5-2014'!#REF!</definedName>
  </definedNames>
  <calcPr calcId="145621"/>
</workbook>
</file>

<file path=xl/calcChain.xml><?xml version="1.0" encoding="utf-8"?>
<calcChain xmlns="http://schemas.openxmlformats.org/spreadsheetml/2006/main">
  <c r="J12" i="5" l="1"/>
  <c r="J11" i="5" s="1"/>
  <c r="J20" i="5"/>
  <c r="J24" i="5"/>
  <c r="K12" i="5"/>
  <c r="K11" i="5" s="1"/>
  <c r="K20" i="5"/>
  <c r="K24" i="5"/>
  <c r="I29" i="5"/>
  <c r="F29" i="5"/>
  <c r="L29" i="5"/>
  <c r="F17" i="5"/>
  <c r="L17" i="5" s="1"/>
  <c r="I17" i="5"/>
  <c r="H12" i="5"/>
  <c r="H11" i="5" s="1"/>
  <c r="H20" i="5"/>
  <c r="N20" i="5" s="1"/>
  <c r="H24" i="5"/>
  <c r="G12" i="5"/>
  <c r="G11" i="5" s="1"/>
  <c r="G20" i="5"/>
  <c r="M20" i="5" s="1"/>
  <c r="G24" i="5"/>
  <c r="F14" i="5"/>
  <c r="L14" i="5" s="1"/>
  <c r="F15" i="5"/>
  <c r="F16" i="5"/>
  <c r="F18" i="5"/>
  <c r="F19" i="5"/>
  <c r="L19" i="5" s="1"/>
  <c r="F12" i="5"/>
  <c r="I14" i="5"/>
  <c r="I15" i="5"/>
  <c r="I16" i="5"/>
  <c r="I12" i="5" s="1"/>
  <c r="L12" i="5" s="1"/>
  <c r="I18" i="5"/>
  <c r="L18" i="5" s="1"/>
  <c r="I19" i="5"/>
  <c r="F22" i="5"/>
  <c r="F20" i="5" s="1"/>
  <c r="L20" i="5" s="1"/>
  <c r="F23" i="5"/>
  <c r="L23" i="5" s="1"/>
  <c r="I22" i="5"/>
  <c r="L22" i="5" s="1"/>
  <c r="I23" i="5"/>
  <c r="I20" i="5"/>
  <c r="F26" i="5"/>
  <c r="F27" i="5"/>
  <c r="F28" i="5"/>
  <c r="F24" i="5"/>
  <c r="I26" i="5"/>
  <c r="I27" i="5"/>
  <c r="I28" i="5"/>
  <c r="L28" i="5" s="1"/>
  <c r="I24" i="5"/>
  <c r="L24" i="5" s="1"/>
  <c r="E12" i="5"/>
  <c r="E20" i="5"/>
  <c r="E24" i="5"/>
  <c r="E11" i="5"/>
  <c r="D12" i="5"/>
  <c r="D20" i="5"/>
  <c r="D24" i="5"/>
  <c r="D11" i="5"/>
  <c r="C11" i="5" s="1"/>
  <c r="N22" i="5"/>
  <c r="N23" i="5"/>
  <c r="M22" i="5"/>
  <c r="C23" i="5"/>
  <c r="C22" i="5"/>
  <c r="C20" i="5" s="1"/>
  <c r="C14" i="5"/>
  <c r="C15" i="5"/>
  <c r="C12" i="5" s="1"/>
  <c r="C16" i="5"/>
  <c r="C17" i="5"/>
  <c r="C18" i="5"/>
  <c r="C19" i="5"/>
  <c r="C26" i="5"/>
  <c r="C27" i="5"/>
  <c r="C24" i="5" s="1"/>
  <c r="C28" i="5"/>
  <c r="C29" i="5"/>
  <c r="N27" i="5"/>
  <c r="M27" i="5"/>
  <c r="M28" i="5"/>
  <c r="L27" i="5"/>
  <c r="M12" i="5"/>
  <c r="N12" i="5"/>
  <c r="M14" i="5"/>
  <c r="N14" i="5"/>
  <c r="L15" i="5"/>
  <c r="M15" i="5"/>
  <c r="N15" i="5"/>
  <c r="L16" i="5"/>
  <c r="M16" i="5"/>
  <c r="N16" i="5"/>
  <c r="M17" i="5"/>
  <c r="N17" i="5"/>
  <c r="M18" i="5"/>
  <c r="N18" i="5"/>
  <c r="M19" i="5"/>
  <c r="N19" i="5"/>
  <c r="M24" i="5"/>
  <c r="N24" i="5"/>
  <c r="L26" i="5"/>
  <c r="N26" i="5"/>
  <c r="N29" i="5"/>
  <c r="N11" i="5" l="1"/>
  <c r="F11" i="5"/>
  <c r="I11" i="5"/>
  <c r="L11" i="5" s="1"/>
  <c r="M11" i="5"/>
</calcChain>
</file>

<file path=xl/sharedStrings.xml><?xml version="1.0" encoding="utf-8"?>
<sst xmlns="http://schemas.openxmlformats.org/spreadsheetml/2006/main" count="47" uniqueCount="33">
  <si>
    <t>NN</t>
  </si>
  <si>
    <t>Համայնքի անվանումը</t>
  </si>
  <si>
    <t>Ընդամենը</t>
  </si>
  <si>
    <t>Լոռու մարզ</t>
  </si>
  <si>
    <t>Հավելված N 5</t>
  </si>
  <si>
    <t>Տարեկան պլան*</t>
  </si>
  <si>
    <t>Տարեկան ճշտված պլան**</t>
  </si>
  <si>
    <t>Փաստ</t>
  </si>
  <si>
    <t>այդ թվում`</t>
  </si>
  <si>
    <t>(հազար դրամ)</t>
  </si>
  <si>
    <t>Հաշվետվություն</t>
  </si>
  <si>
    <t>Կատարման % ճշտված պլանի նկատմամբ</t>
  </si>
  <si>
    <t xml:space="preserve">Ընդամենը </t>
  </si>
  <si>
    <t>այդ թվում` բյուջետային ծախսերի տնտեսագիտական դասակարգման հոդվածներ</t>
  </si>
  <si>
    <t>Ընթացիկ սուբվենցիաներ համայնքներին</t>
  </si>
  <si>
    <t>Կապիտալ սուբվենցիաներ համայնքներին</t>
  </si>
  <si>
    <t xml:space="preserve">Սյունիքի մարզ </t>
  </si>
  <si>
    <t>ք. Ալավերդի</t>
  </si>
  <si>
    <t>գ. Աքորի</t>
  </si>
  <si>
    <t>գ. Հաղպատ</t>
  </si>
  <si>
    <t xml:space="preserve">գ. Օձուն </t>
  </si>
  <si>
    <t>գ. Հագվի</t>
  </si>
  <si>
    <t>ք. Ախթալա</t>
  </si>
  <si>
    <t>ք. Կապան</t>
  </si>
  <si>
    <t>ք. Քաջարան</t>
  </si>
  <si>
    <t>ք. Ագարակ</t>
  </si>
  <si>
    <t xml:space="preserve">**Հաշվի են առնված հաշվետու ժամանակաշրջանում օրենսդրության համաձայն  կատարված փոփոխությունները:       </t>
  </si>
  <si>
    <t>&lt;&lt;Հայաստանի Հանրապետության 2014 թվականի պետական բյուջեի մասին&gt;&gt; Հայաստանի Հանրապետության օրենքի N 1 հավելվածի 05 բաժնի 06 խմբի 01 դասի &lt;&lt;&lt;&lt;Ընկերությունների կողմից վճարվող բնապահպանական վճարների նպատակային օգտագործման մասին&gt;&gt; Հայաստանի Հանրապետության օրենքի համաձայն բնապահպանական ծրագրերի իրականացման համար Հայաստանի Հանրապետության համայնքներին սուբվենցիաների տրամադրում&gt;&gt; ծրագրի շրջանակներում սուբվենցիաներ ստացող համայնքների վերաբերյալ</t>
  </si>
  <si>
    <t xml:space="preserve">* Հաստատված է «Հայաստանի Հանրապետության 2014 թվականի պետական բյուջեի մասին» Հայաստանի Հանրապետության օրենքով:                    </t>
  </si>
  <si>
    <t>Կոտայքի մարզ</t>
  </si>
  <si>
    <t>ք. Չարենցավան</t>
  </si>
  <si>
    <t>գ. Մեղրաձոր</t>
  </si>
  <si>
    <t>գ. Կարճևան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</si>
</sst>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7" formatCode="_-* #,##0.00\ _ _-;\-* #,##0.00\ _ _-;_-* &quot;-&quot;??\ _ _-;_-@_-"/>
    <numFmt numFmtId="187" formatCode="_(* #,##0.0_);_(* \(#,##0.0\);_(* &quot;-&quot;??_);_(@_)"/>
    <numFmt numFmtId="188" formatCode="_(* #,##0.0_);_(* \(#,##0.0\);_(* &quot;-&quot;?_);_(@_)"/>
    <numFmt numFmtId="191" formatCode="0.0%"/>
    <numFmt numFmtId="193" formatCode="0.00_ ;[Red]\-0.00\ 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color indexed="10"/>
      <name val="GHEA Grapalat"/>
      <family val="3"/>
    </font>
    <font>
      <b/>
      <sz val="14"/>
      <name val="GHEA Grapalat"/>
      <family val="3"/>
    </font>
    <font>
      <sz val="11"/>
      <name val="Times Armenian"/>
    </font>
    <font>
      <b/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88" fontId="8" fillId="0" borderId="2" xfId="2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93" fontId="7" fillId="0" borderId="0" xfId="0" applyNumberFormat="1" applyFont="1"/>
    <xf numFmtId="193" fontId="3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left" vertical="center" wrapText="1"/>
    </xf>
    <xf numFmtId="177" fontId="7" fillId="0" borderId="0" xfId="0" applyNumberFormat="1" applyFont="1"/>
    <xf numFmtId="187" fontId="8" fillId="0" borderId="1" xfId="1" applyNumberFormat="1" applyFont="1" applyFill="1" applyBorder="1" applyAlignment="1">
      <alignment horizontal="center" vertical="center" wrapText="1"/>
    </xf>
    <xf numFmtId="187" fontId="7" fillId="2" borderId="1" xfId="1" applyNumberFormat="1" applyFont="1" applyFill="1" applyBorder="1" applyAlignment="1">
      <alignment horizontal="center"/>
    </xf>
    <xf numFmtId="187" fontId="7" fillId="0" borderId="1" xfId="1" applyNumberFormat="1" applyFont="1" applyFill="1" applyBorder="1" applyAlignment="1">
      <alignment horizontal="center" vertical="center"/>
    </xf>
    <xf numFmtId="187" fontId="7" fillId="0" borderId="1" xfId="1" applyNumberFormat="1" applyFont="1" applyFill="1" applyBorder="1" applyAlignment="1">
      <alignment horizontal="center" wrapText="1"/>
    </xf>
    <xf numFmtId="187" fontId="7" fillId="0" borderId="0" xfId="0" applyNumberFormat="1" applyFont="1"/>
    <xf numFmtId="191" fontId="8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191" fontId="7" fillId="0" borderId="0" xfId="0" applyNumberFormat="1" applyFont="1"/>
    <xf numFmtId="187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8" fontId="8" fillId="0" borderId="6" xfId="2" applyNumberFormat="1" applyFont="1" applyFill="1" applyBorder="1" applyAlignment="1">
      <alignment horizontal="center" vertical="center" wrapText="1"/>
    </xf>
    <xf numFmtId="188" fontId="8" fillId="0" borderId="7" xfId="2" applyNumberFormat="1" applyFont="1" applyFill="1" applyBorder="1" applyAlignment="1">
      <alignment horizontal="center" vertical="center" wrapText="1"/>
    </xf>
    <xf numFmtId="188" fontId="8" fillId="2" borderId="8" xfId="2" applyNumberFormat="1" applyFont="1" applyFill="1" applyBorder="1" applyAlignment="1">
      <alignment horizontal="center" vertical="center" wrapText="1"/>
    </xf>
    <xf numFmtId="188" fontId="8" fillId="2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Book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H23" zoomScaleNormal="100" zoomScaleSheetLayoutView="100" workbookViewId="0">
      <selection activeCell="E4" sqref="E4"/>
    </sheetView>
  </sheetViews>
  <sheetFormatPr defaultRowHeight="13.5" x14ac:dyDescent="0.25"/>
  <cols>
    <col min="1" max="1" width="4.85546875" style="2" customWidth="1"/>
    <col min="2" max="2" width="20.7109375" style="2" customWidth="1"/>
    <col min="3" max="3" width="13.5703125" style="2" customWidth="1"/>
    <col min="4" max="4" width="15.85546875" style="2" customWidth="1"/>
    <col min="5" max="5" width="15.7109375" style="2" customWidth="1"/>
    <col min="6" max="6" width="12.85546875" style="2" customWidth="1"/>
    <col min="7" max="7" width="16.28515625" style="2" customWidth="1"/>
    <col min="8" max="8" width="16" style="2" customWidth="1"/>
    <col min="9" max="9" width="12.28515625" style="2" customWidth="1"/>
    <col min="10" max="10" width="15.7109375" style="2" customWidth="1"/>
    <col min="11" max="11" width="16.140625" style="2" customWidth="1"/>
    <col min="12" max="12" width="11.140625" style="2" customWidth="1"/>
    <col min="13" max="13" width="16.140625" style="2" customWidth="1"/>
    <col min="14" max="14" width="16" style="2" customWidth="1"/>
    <col min="15" max="15" width="13.7109375" style="16" bestFit="1" customWidth="1"/>
    <col min="16" max="16" width="12.85546875" style="16" bestFit="1" customWidth="1"/>
    <col min="17" max="17" width="13.7109375" style="16" bestFit="1" customWidth="1"/>
    <col min="18" max="16384" width="9.140625" style="2"/>
  </cols>
  <sheetData>
    <row r="1" spans="1:17" ht="14.25" customHeight="1" x14ac:dyDescent="0.25">
      <c r="N1" s="1" t="s">
        <v>4</v>
      </c>
    </row>
    <row r="2" spans="1:17" ht="9.75" customHeight="1" x14ac:dyDescent="0.25">
      <c r="F2" s="1"/>
    </row>
    <row r="3" spans="1:17" ht="21" customHeight="1" x14ac:dyDescent="0.25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7" ht="71.25" customHeight="1" x14ac:dyDescent="0.25">
      <c r="A5" s="41" t="s">
        <v>27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7" ht="14.25" x14ac:dyDescent="0.25">
      <c r="B6" s="5"/>
    </row>
    <row r="7" spans="1:17" ht="14.25" x14ac:dyDescent="0.25">
      <c r="B7" s="5"/>
      <c r="C7" s="18"/>
      <c r="M7" s="42" t="s">
        <v>9</v>
      </c>
      <c r="N7" s="43"/>
    </row>
    <row r="8" spans="1:17" ht="30" customHeight="1" x14ac:dyDescent="0.25">
      <c r="A8" s="8"/>
      <c r="B8" s="9"/>
      <c r="C8" s="32" t="s">
        <v>5</v>
      </c>
      <c r="D8" s="33"/>
      <c r="E8" s="34"/>
      <c r="F8" s="32" t="s">
        <v>6</v>
      </c>
      <c r="G8" s="33"/>
      <c r="H8" s="34"/>
      <c r="I8" s="32" t="s">
        <v>7</v>
      </c>
      <c r="J8" s="33"/>
      <c r="K8" s="34"/>
      <c r="L8" s="32" t="s">
        <v>11</v>
      </c>
      <c r="M8" s="33"/>
      <c r="N8" s="34"/>
    </row>
    <row r="9" spans="1:17" s="3" customFormat="1" ht="57" customHeight="1" x14ac:dyDescent="0.3">
      <c r="A9" s="31" t="s">
        <v>0</v>
      </c>
      <c r="B9" s="35" t="s">
        <v>1</v>
      </c>
      <c r="C9" s="36" t="s">
        <v>12</v>
      </c>
      <c r="D9" s="38" t="s">
        <v>13</v>
      </c>
      <c r="E9" s="39"/>
      <c r="F9" s="36" t="s">
        <v>12</v>
      </c>
      <c r="G9" s="38" t="s">
        <v>13</v>
      </c>
      <c r="H9" s="39"/>
      <c r="I9" s="36" t="s">
        <v>12</v>
      </c>
      <c r="J9" s="38" t="s">
        <v>13</v>
      </c>
      <c r="K9" s="39"/>
      <c r="L9" s="36" t="s">
        <v>12</v>
      </c>
      <c r="M9" s="38" t="s">
        <v>13</v>
      </c>
      <c r="N9" s="39"/>
      <c r="O9" s="17"/>
      <c r="P9" s="17"/>
      <c r="Q9" s="17"/>
    </row>
    <row r="10" spans="1:17" s="3" customFormat="1" ht="53.25" customHeight="1" x14ac:dyDescent="0.3">
      <c r="A10" s="31"/>
      <c r="B10" s="35"/>
      <c r="C10" s="37"/>
      <c r="D10" s="7" t="s">
        <v>14</v>
      </c>
      <c r="E10" s="7" t="s">
        <v>15</v>
      </c>
      <c r="F10" s="37"/>
      <c r="G10" s="7" t="s">
        <v>14</v>
      </c>
      <c r="H10" s="7" t="s">
        <v>15</v>
      </c>
      <c r="I10" s="37"/>
      <c r="J10" s="7" t="s">
        <v>14</v>
      </c>
      <c r="K10" s="7" t="s">
        <v>15</v>
      </c>
      <c r="L10" s="37"/>
      <c r="M10" s="7" t="s">
        <v>14</v>
      </c>
      <c r="N10" s="7" t="s">
        <v>15</v>
      </c>
      <c r="O10" s="17"/>
      <c r="P10" s="17"/>
      <c r="Q10" s="17"/>
    </row>
    <row r="11" spans="1:17" s="3" customFormat="1" ht="18.75" customHeight="1" x14ac:dyDescent="0.3">
      <c r="A11" s="12"/>
      <c r="B11" s="6" t="s">
        <v>2</v>
      </c>
      <c r="C11" s="21">
        <f>D11+E11</f>
        <v>252455.3</v>
      </c>
      <c r="D11" s="21">
        <f>D12+D20+D24</f>
        <v>66379.199999999997</v>
      </c>
      <c r="E11" s="21">
        <f>E12+E20+E24</f>
        <v>186076.1</v>
      </c>
      <c r="F11" s="21">
        <f>G11+H11</f>
        <v>252455.3</v>
      </c>
      <c r="G11" s="21">
        <f>G12+G20+G24</f>
        <v>66379.199999999997</v>
      </c>
      <c r="H11" s="21">
        <f>H12+H20+H24</f>
        <v>186076.1</v>
      </c>
      <c r="I11" s="21">
        <f>J11+K11</f>
        <v>238974.63</v>
      </c>
      <c r="J11" s="21">
        <f>J12+J20+J24</f>
        <v>63057.42</v>
      </c>
      <c r="K11" s="21">
        <f>K12+K20+K24</f>
        <v>175917.21</v>
      </c>
      <c r="L11" s="26">
        <f>I11/F11</f>
        <v>0.94660175484531328</v>
      </c>
      <c r="M11" s="26">
        <f>J11/G11</f>
        <v>0.94995751681249552</v>
      </c>
      <c r="N11" s="26">
        <f>K11/H11</f>
        <v>0.94540464895814125</v>
      </c>
      <c r="O11" s="17"/>
      <c r="P11" s="17"/>
      <c r="Q11" s="17"/>
    </row>
    <row r="12" spans="1:17" s="4" customFormat="1" ht="18" customHeight="1" x14ac:dyDescent="0.3">
      <c r="A12" s="11">
        <v>1</v>
      </c>
      <c r="B12" s="10" t="s">
        <v>3</v>
      </c>
      <c r="C12" s="21">
        <f>C14+C15+C16+C17+C18+C19</f>
        <v>223998.4</v>
      </c>
      <c r="D12" s="21">
        <f t="shared" ref="D12:K12" si="0">D14+D15+D16+D17+D18+D19</f>
        <v>59748.4</v>
      </c>
      <c r="E12" s="21">
        <f t="shared" si="0"/>
        <v>164250</v>
      </c>
      <c r="F12" s="21">
        <f t="shared" si="0"/>
        <v>223998.4</v>
      </c>
      <c r="G12" s="21">
        <f t="shared" si="0"/>
        <v>59748.4</v>
      </c>
      <c r="H12" s="21">
        <f t="shared" si="0"/>
        <v>164250</v>
      </c>
      <c r="I12" s="21">
        <f t="shared" si="0"/>
        <v>216688.40000000002</v>
      </c>
      <c r="J12" s="21">
        <f t="shared" si="0"/>
        <v>56997.25</v>
      </c>
      <c r="K12" s="21">
        <f t="shared" si="0"/>
        <v>159691.15</v>
      </c>
      <c r="L12" s="26">
        <f t="shared" ref="L12:L28" si="1">I12/F12</f>
        <v>0.96736583832741674</v>
      </c>
      <c r="M12" s="26">
        <f t="shared" ref="M12:M28" si="2">J12/G12</f>
        <v>0.95395441551572924</v>
      </c>
      <c r="N12" s="26">
        <f t="shared" ref="N12:N29" si="3">K12/H12</f>
        <v>0.97224444444444436</v>
      </c>
      <c r="O12" s="17"/>
      <c r="P12" s="17"/>
      <c r="Q12" s="17"/>
    </row>
    <row r="13" spans="1:17" s="3" customFormat="1" ht="15" customHeight="1" x14ac:dyDescent="0.3">
      <c r="A13" s="12"/>
      <c r="B13" s="13" t="s">
        <v>8</v>
      </c>
      <c r="C13" s="22"/>
      <c r="D13" s="22"/>
      <c r="E13" s="22"/>
      <c r="F13" s="22"/>
      <c r="G13" s="22"/>
      <c r="H13" s="22"/>
      <c r="I13" s="22"/>
      <c r="J13" s="22"/>
      <c r="K13" s="22"/>
      <c r="L13" s="27"/>
      <c r="M13" s="27"/>
      <c r="N13" s="27"/>
      <c r="O13" s="17"/>
      <c r="P13" s="17"/>
      <c r="Q13" s="17"/>
    </row>
    <row r="14" spans="1:17" s="3" customFormat="1" ht="19.5" customHeight="1" x14ac:dyDescent="0.3">
      <c r="A14" s="12"/>
      <c r="B14" s="13" t="s">
        <v>17</v>
      </c>
      <c r="C14" s="23">
        <f t="shared" ref="C14:C19" si="4">D14+E14</f>
        <v>120000</v>
      </c>
      <c r="D14" s="23">
        <v>36000</v>
      </c>
      <c r="E14" s="23">
        <v>84000</v>
      </c>
      <c r="F14" s="23">
        <f t="shared" ref="F14:F19" si="5">G14+H14</f>
        <v>120000</v>
      </c>
      <c r="G14" s="23">
        <v>36000</v>
      </c>
      <c r="H14" s="23">
        <v>84000</v>
      </c>
      <c r="I14" s="23">
        <f t="shared" ref="I14:I19" si="6">J14+K14</f>
        <v>114590.19</v>
      </c>
      <c r="J14" s="23">
        <v>34607</v>
      </c>
      <c r="K14" s="23">
        <v>79983.19</v>
      </c>
      <c r="L14" s="27">
        <f t="shared" si="1"/>
        <v>0.95491824999999997</v>
      </c>
      <c r="M14" s="27">
        <f t="shared" si="2"/>
        <v>0.96130555555555552</v>
      </c>
      <c r="N14" s="27">
        <f t="shared" si="3"/>
        <v>0.95218083333333337</v>
      </c>
      <c r="O14" s="17"/>
      <c r="P14" s="17"/>
      <c r="Q14" s="17"/>
    </row>
    <row r="15" spans="1:17" s="3" customFormat="1" ht="18.75" customHeight="1" x14ac:dyDescent="0.3">
      <c r="A15" s="12"/>
      <c r="B15" s="13" t="s">
        <v>18</v>
      </c>
      <c r="C15" s="23">
        <f t="shared" si="4"/>
        <v>30000</v>
      </c>
      <c r="D15" s="23">
        <v>2800</v>
      </c>
      <c r="E15" s="23">
        <v>27200</v>
      </c>
      <c r="F15" s="23">
        <f t="shared" si="5"/>
        <v>30000</v>
      </c>
      <c r="G15" s="23">
        <v>2800</v>
      </c>
      <c r="H15" s="23">
        <v>27200</v>
      </c>
      <c r="I15" s="23">
        <f t="shared" si="6"/>
        <v>29989.45</v>
      </c>
      <c r="J15" s="23">
        <v>2800</v>
      </c>
      <c r="K15" s="23">
        <v>27189.45</v>
      </c>
      <c r="L15" s="27">
        <f t="shared" si="1"/>
        <v>0.99964833333333336</v>
      </c>
      <c r="M15" s="27">
        <f t="shared" si="2"/>
        <v>1</v>
      </c>
      <c r="N15" s="27">
        <f t="shared" si="3"/>
        <v>0.99961213235294122</v>
      </c>
      <c r="O15" s="17"/>
      <c r="P15" s="17"/>
      <c r="Q15" s="17"/>
    </row>
    <row r="16" spans="1:17" s="3" customFormat="1" ht="18" customHeight="1" x14ac:dyDescent="0.3">
      <c r="A16" s="12"/>
      <c r="B16" s="13" t="s">
        <v>19</v>
      </c>
      <c r="C16" s="23">
        <f t="shared" si="4"/>
        <v>27000</v>
      </c>
      <c r="D16" s="23">
        <v>9600</v>
      </c>
      <c r="E16" s="23">
        <v>17400</v>
      </c>
      <c r="F16" s="23">
        <f t="shared" si="5"/>
        <v>27000</v>
      </c>
      <c r="G16" s="23">
        <v>9600</v>
      </c>
      <c r="H16" s="23">
        <v>17400</v>
      </c>
      <c r="I16" s="23">
        <f t="shared" si="6"/>
        <v>25838.230000000003</v>
      </c>
      <c r="J16" s="23">
        <v>8463.9</v>
      </c>
      <c r="K16" s="23">
        <v>17374.330000000002</v>
      </c>
      <c r="L16" s="27">
        <f t="shared" si="1"/>
        <v>0.95697148148148159</v>
      </c>
      <c r="M16" s="27">
        <f t="shared" si="2"/>
        <v>0.88165624999999992</v>
      </c>
      <c r="N16" s="27">
        <f t="shared" si="3"/>
        <v>0.99852471264367826</v>
      </c>
      <c r="O16" s="17"/>
      <c r="P16" s="17"/>
      <c r="Q16" s="17"/>
    </row>
    <row r="17" spans="1:17" s="3" customFormat="1" ht="17.25" customHeight="1" x14ac:dyDescent="0.3">
      <c r="A17" s="12"/>
      <c r="B17" s="13" t="s">
        <v>20</v>
      </c>
      <c r="C17" s="23">
        <f t="shared" si="4"/>
        <v>12498.4</v>
      </c>
      <c r="D17" s="23">
        <v>4998.3999999999996</v>
      </c>
      <c r="E17" s="23">
        <v>7500</v>
      </c>
      <c r="F17" s="23">
        <f t="shared" si="5"/>
        <v>12498.4</v>
      </c>
      <c r="G17" s="23">
        <v>4998.3999999999996</v>
      </c>
      <c r="H17" s="23">
        <v>7500</v>
      </c>
      <c r="I17" s="23">
        <f t="shared" si="6"/>
        <v>11935.689999999999</v>
      </c>
      <c r="J17" s="23">
        <v>4939.03</v>
      </c>
      <c r="K17" s="23">
        <v>6996.66</v>
      </c>
      <c r="L17" s="27">
        <f t="shared" si="1"/>
        <v>0.95497743711195027</v>
      </c>
      <c r="M17" s="27">
        <f t="shared" si="2"/>
        <v>0.98812219910371324</v>
      </c>
      <c r="N17" s="27">
        <f t="shared" si="3"/>
        <v>0.93288799999999994</v>
      </c>
      <c r="O17" s="17"/>
      <c r="P17" s="17"/>
      <c r="Q17" s="17"/>
    </row>
    <row r="18" spans="1:17" s="3" customFormat="1" ht="15.75" customHeight="1" x14ac:dyDescent="0.3">
      <c r="A18" s="12"/>
      <c r="B18" s="13" t="s">
        <v>21</v>
      </c>
      <c r="C18" s="23">
        <f t="shared" si="4"/>
        <v>30000</v>
      </c>
      <c r="D18" s="23">
        <v>5000</v>
      </c>
      <c r="E18" s="23">
        <v>25000</v>
      </c>
      <c r="F18" s="23">
        <f t="shared" si="5"/>
        <v>30000</v>
      </c>
      <c r="G18" s="23">
        <v>5000</v>
      </c>
      <c r="H18" s="23">
        <v>25000</v>
      </c>
      <c r="I18" s="23">
        <f t="shared" si="6"/>
        <v>29992.77</v>
      </c>
      <c r="J18" s="23">
        <v>4995.25</v>
      </c>
      <c r="K18" s="23">
        <v>24997.52</v>
      </c>
      <c r="L18" s="27">
        <f t="shared" si="1"/>
        <v>0.99975900000000006</v>
      </c>
      <c r="M18" s="27">
        <f t="shared" si="2"/>
        <v>0.99904999999999999</v>
      </c>
      <c r="N18" s="27">
        <f t="shared" si="3"/>
        <v>0.99990080000000003</v>
      </c>
      <c r="O18" s="17"/>
      <c r="P18" s="17"/>
      <c r="Q18" s="17"/>
    </row>
    <row r="19" spans="1:17" s="3" customFormat="1" ht="18.75" customHeight="1" x14ac:dyDescent="0.3">
      <c r="A19" s="12"/>
      <c r="B19" s="13" t="s">
        <v>22</v>
      </c>
      <c r="C19" s="23">
        <f t="shared" si="4"/>
        <v>4500</v>
      </c>
      <c r="D19" s="23">
        <v>1350</v>
      </c>
      <c r="E19" s="23">
        <v>3150</v>
      </c>
      <c r="F19" s="23">
        <f t="shared" si="5"/>
        <v>4500</v>
      </c>
      <c r="G19" s="23">
        <v>1350</v>
      </c>
      <c r="H19" s="23">
        <v>3150</v>
      </c>
      <c r="I19" s="23">
        <f t="shared" si="6"/>
        <v>4342.07</v>
      </c>
      <c r="J19" s="23">
        <v>1192.07</v>
      </c>
      <c r="K19" s="23">
        <v>3150</v>
      </c>
      <c r="L19" s="27">
        <f>I19/F19</f>
        <v>0.96490444444444434</v>
      </c>
      <c r="M19" s="27">
        <f t="shared" si="2"/>
        <v>0.88301481481481481</v>
      </c>
      <c r="N19" s="27">
        <f t="shared" si="3"/>
        <v>1</v>
      </c>
      <c r="O19" s="17"/>
      <c r="P19" s="17"/>
      <c r="Q19" s="17"/>
    </row>
    <row r="20" spans="1:17" s="3" customFormat="1" ht="18.75" customHeight="1" x14ac:dyDescent="0.3">
      <c r="A20" s="11">
        <v>2</v>
      </c>
      <c r="B20" s="10" t="s">
        <v>29</v>
      </c>
      <c r="C20" s="29">
        <f t="shared" ref="C20:K20" si="7">C22+C23</f>
        <v>5901.8</v>
      </c>
      <c r="D20" s="29">
        <f t="shared" si="7"/>
        <v>989.9</v>
      </c>
      <c r="E20" s="29">
        <f t="shared" si="7"/>
        <v>4911.8999999999996</v>
      </c>
      <c r="F20" s="29">
        <f t="shared" si="7"/>
        <v>5901.8</v>
      </c>
      <c r="G20" s="29">
        <f t="shared" si="7"/>
        <v>989.9</v>
      </c>
      <c r="H20" s="29">
        <f t="shared" si="7"/>
        <v>4911.8999999999996</v>
      </c>
      <c r="I20" s="29">
        <f t="shared" si="7"/>
        <v>2612.02</v>
      </c>
      <c r="J20" s="29">
        <f t="shared" si="7"/>
        <v>659.02</v>
      </c>
      <c r="K20" s="29">
        <f t="shared" si="7"/>
        <v>1953</v>
      </c>
      <c r="L20" s="26">
        <f>I20/F20</f>
        <v>0.44258022976041206</v>
      </c>
      <c r="M20" s="26">
        <f t="shared" si="2"/>
        <v>0.66574401454692389</v>
      </c>
      <c r="N20" s="26">
        <f t="shared" si="3"/>
        <v>0.39760581445061993</v>
      </c>
      <c r="O20" s="17"/>
      <c r="P20" s="17"/>
      <c r="Q20" s="17"/>
    </row>
    <row r="21" spans="1:17" s="3" customFormat="1" ht="18.75" customHeight="1" x14ac:dyDescent="0.3">
      <c r="A21" s="12"/>
      <c r="B21" s="13" t="s">
        <v>8</v>
      </c>
      <c r="C21" s="23"/>
      <c r="D21" s="23"/>
      <c r="E21" s="23"/>
      <c r="F21" s="23"/>
      <c r="G21" s="23"/>
      <c r="H21" s="23"/>
      <c r="I21" s="23"/>
      <c r="J21" s="23"/>
      <c r="K21" s="23"/>
      <c r="L21" s="27"/>
      <c r="M21" s="27"/>
      <c r="N21" s="27"/>
      <c r="O21" s="17"/>
      <c r="P21" s="17"/>
      <c r="Q21" s="17"/>
    </row>
    <row r="22" spans="1:17" s="3" customFormat="1" ht="18.75" customHeight="1" x14ac:dyDescent="0.3">
      <c r="A22" s="12"/>
      <c r="B22" s="13" t="s">
        <v>30</v>
      </c>
      <c r="C22" s="23">
        <f>D22+E22</f>
        <v>2989.9</v>
      </c>
      <c r="D22" s="23">
        <v>989.9</v>
      </c>
      <c r="E22" s="23">
        <v>2000</v>
      </c>
      <c r="F22" s="23">
        <f>G22+H22</f>
        <v>2989.9</v>
      </c>
      <c r="G22" s="23">
        <v>989.9</v>
      </c>
      <c r="H22" s="23">
        <v>2000</v>
      </c>
      <c r="I22" s="23">
        <f>J22+K22</f>
        <v>2612.02</v>
      </c>
      <c r="J22" s="23">
        <v>659.02</v>
      </c>
      <c r="K22" s="23">
        <v>1953</v>
      </c>
      <c r="L22" s="27">
        <f>I22/F22</f>
        <v>0.87361450215726277</v>
      </c>
      <c r="M22" s="27">
        <f t="shared" si="2"/>
        <v>0.66574401454692389</v>
      </c>
      <c r="N22" s="27">
        <f t="shared" si="3"/>
        <v>0.97650000000000003</v>
      </c>
      <c r="O22" s="17"/>
      <c r="P22" s="17"/>
      <c r="Q22" s="17"/>
    </row>
    <row r="23" spans="1:17" s="3" customFormat="1" ht="18.75" customHeight="1" x14ac:dyDescent="0.3">
      <c r="A23" s="12"/>
      <c r="B23" s="13" t="s">
        <v>31</v>
      </c>
      <c r="C23" s="23">
        <f>D23+E23</f>
        <v>2911.9</v>
      </c>
      <c r="D23" s="23">
        <v>0</v>
      </c>
      <c r="E23" s="23">
        <v>2911.9</v>
      </c>
      <c r="F23" s="23">
        <f>G23+H23</f>
        <v>2911.9</v>
      </c>
      <c r="G23" s="23">
        <v>0</v>
      </c>
      <c r="H23" s="23">
        <v>2911.9</v>
      </c>
      <c r="I23" s="23">
        <f>J23+K23</f>
        <v>0</v>
      </c>
      <c r="J23" s="23">
        <v>0</v>
      </c>
      <c r="K23" s="23">
        <v>0</v>
      </c>
      <c r="L23" s="27">
        <f>I23/F23</f>
        <v>0</v>
      </c>
      <c r="M23" s="27"/>
      <c r="N23" s="27">
        <f t="shared" si="3"/>
        <v>0</v>
      </c>
      <c r="O23" s="17"/>
      <c r="P23" s="17"/>
      <c r="Q23" s="17"/>
    </row>
    <row r="24" spans="1:17" ht="19.5" customHeight="1" x14ac:dyDescent="0.3">
      <c r="A24" s="14">
        <v>3</v>
      </c>
      <c r="B24" s="10" t="s">
        <v>16</v>
      </c>
      <c r="C24" s="21">
        <f>C26+C27+C28+C29</f>
        <v>22555.1</v>
      </c>
      <c r="D24" s="21">
        <f t="shared" ref="D24:K24" si="8">D26+D27+D28+D29</f>
        <v>5640.9000000000005</v>
      </c>
      <c r="E24" s="21">
        <f t="shared" si="8"/>
        <v>16914.2</v>
      </c>
      <c r="F24" s="21">
        <f>F26+F27+F28+F29</f>
        <v>22555.1</v>
      </c>
      <c r="G24" s="21">
        <f t="shared" si="8"/>
        <v>5640.9000000000005</v>
      </c>
      <c r="H24" s="21">
        <f t="shared" si="8"/>
        <v>16914.2</v>
      </c>
      <c r="I24" s="21">
        <f>I26+I27+I28+I29</f>
        <v>19674.21</v>
      </c>
      <c r="J24" s="21">
        <f t="shared" si="8"/>
        <v>5401.15</v>
      </c>
      <c r="K24" s="21">
        <f t="shared" si="8"/>
        <v>14273.06</v>
      </c>
      <c r="L24" s="26">
        <f t="shared" si="1"/>
        <v>0.87227323310470806</v>
      </c>
      <c r="M24" s="26">
        <f t="shared" si="2"/>
        <v>0.95749791699906028</v>
      </c>
      <c r="N24" s="26">
        <f t="shared" si="3"/>
        <v>0.84385072897328861</v>
      </c>
      <c r="O24" s="17"/>
      <c r="P24" s="17"/>
      <c r="Q24" s="17"/>
    </row>
    <row r="25" spans="1:17" ht="18" customHeight="1" x14ac:dyDescent="0.3">
      <c r="A25" s="15"/>
      <c r="B25" s="13" t="s">
        <v>8</v>
      </c>
      <c r="C25" s="24"/>
      <c r="D25" s="24"/>
      <c r="E25" s="24"/>
      <c r="F25" s="24"/>
      <c r="G25" s="24"/>
      <c r="H25" s="24"/>
      <c r="I25" s="24"/>
      <c r="J25" s="24"/>
      <c r="K25" s="24"/>
      <c r="L25" s="27"/>
      <c r="M25" s="27"/>
      <c r="N25" s="27"/>
      <c r="O25" s="17"/>
      <c r="P25" s="17"/>
      <c r="Q25" s="17"/>
    </row>
    <row r="26" spans="1:17" ht="18" customHeight="1" x14ac:dyDescent="0.3">
      <c r="A26" s="15"/>
      <c r="B26" s="13" t="s">
        <v>23</v>
      </c>
      <c r="C26" s="23">
        <f>D26+E26</f>
        <v>7353.5</v>
      </c>
      <c r="D26" s="23">
        <v>0</v>
      </c>
      <c r="E26" s="23">
        <v>7353.5</v>
      </c>
      <c r="F26" s="23">
        <f>G26+H26</f>
        <v>7353.5</v>
      </c>
      <c r="G26" s="23">
        <v>0</v>
      </c>
      <c r="H26" s="23">
        <v>7353.5</v>
      </c>
      <c r="I26" s="23">
        <f>J26+K26</f>
        <v>6750.2</v>
      </c>
      <c r="J26" s="23">
        <v>0</v>
      </c>
      <c r="K26" s="23">
        <v>6750.2</v>
      </c>
      <c r="L26" s="27">
        <f t="shared" si="1"/>
        <v>0.91795743523492213</v>
      </c>
      <c r="M26" s="27"/>
      <c r="N26" s="27">
        <f t="shared" si="3"/>
        <v>0.91795743523492213</v>
      </c>
      <c r="O26" s="17"/>
      <c r="P26" s="17"/>
      <c r="Q26" s="17"/>
    </row>
    <row r="27" spans="1:17" ht="18" customHeight="1" x14ac:dyDescent="0.3">
      <c r="A27" s="15"/>
      <c r="B27" s="13" t="s">
        <v>24</v>
      </c>
      <c r="C27" s="23">
        <f>D27+E27</f>
        <v>11283.3</v>
      </c>
      <c r="D27" s="23">
        <v>3740</v>
      </c>
      <c r="E27" s="23">
        <v>7543.3</v>
      </c>
      <c r="F27" s="23">
        <f>G27+H27</f>
        <v>11283.3</v>
      </c>
      <c r="G27" s="23">
        <v>3740</v>
      </c>
      <c r="H27" s="23">
        <v>7543.3</v>
      </c>
      <c r="I27" s="23">
        <f>J27+K27</f>
        <v>11073.56</v>
      </c>
      <c r="J27" s="23">
        <v>3550.7</v>
      </c>
      <c r="K27" s="23">
        <v>7522.86</v>
      </c>
      <c r="L27" s="27">
        <f t="shared" si="1"/>
        <v>0.98141146650359379</v>
      </c>
      <c r="M27" s="27">
        <f t="shared" si="2"/>
        <v>0.94938502673796787</v>
      </c>
      <c r="N27" s="27">
        <f t="shared" si="3"/>
        <v>0.99729031060676354</v>
      </c>
      <c r="O27" s="17"/>
      <c r="P27" s="17"/>
      <c r="Q27" s="17"/>
    </row>
    <row r="28" spans="1:17" ht="18" customHeight="1" x14ac:dyDescent="0.3">
      <c r="A28" s="15"/>
      <c r="B28" s="13" t="s">
        <v>25</v>
      </c>
      <c r="C28" s="23">
        <f>D28+E28</f>
        <v>1249.3</v>
      </c>
      <c r="D28" s="23">
        <v>1249.3</v>
      </c>
      <c r="E28" s="23">
        <v>0</v>
      </c>
      <c r="F28" s="23">
        <f>G28+H28</f>
        <v>1249.3</v>
      </c>
      <c r="G28" s="23">
        <v>1249.3</v>
      </c>
      <c r="H28" s="23">
        <v>0</v>
      </c>
      <c r="I28" s="23">
        <f>J28+K28</f>
        <v>1249.3</v>
      </c>
      <c r="J28" s="23">
        <v>1249.3</v>
      </c>
      <c r="K28" s="23"/>
      <c r="L28" s="27">
        <f t="shared" si="1"/>
        <v>1</v>
      </c>
      <c r="M28" s="27">
        <f t="shared" si="2"/>
        <v>1</v>
      </c>
      <c r="N28" s="27"/>
      <c r="O28" s="17"/>
      <c r="P28" s="17"/>
      <c r="Q28" s="17"/>
    </row>
    <row r="29" spans="1:17" ht="18" customHeight="1" x14ac:dyDescent="0.3">
      <c r="A29" s="15"/>
      <c r="B29" s="13" t="s">
        <v>32</v>
      </c>
      <c r="C29" s="23">
        <f>D29+E29</f>
        <v>2669</v>
      </c>
      <c r="D29" s="23">
        <v>651.6</v>
      </c>
      <c r="E29" s="23">
        <v>2017.4</v>
      </c>
      <c r="F29" s="23">
        <f>G29+H29</f>
        <v>2669</v>
      </c>
      <c r="G29" s="23">
        <v>651.6</v>
      </c>
      <c r="H29" s="23">
        <v>2017.4</v>
      </c>
      <c r="I29" s="23">
        <f>J29+K29</f>
        <v>601.15</v>
      </c>
      <c r="J29" s="23">
        <v>601.15</v>
      </c>
      <c r="K29" s="23">
        <v>0</v>
      </c>
      <c r="L29" s="27">
        <f>I29/F29</f>
        <v>0.22523417010116148</v>
      </c>
      <c r="M29" s="27"/>
      <c r="N29" s="27">
        <f t="shared" si="3"/>
        <v>0</v>
      </c>
      <c r="O29" s="17"/>
      <c r="P29" s="17"/>
      <c r="Q29" s="17"/>
    </row>
    <row r="30" spans="1:17" ht="16.5" x14ac:dyDescent="0.3">
      <c r="C30" s="25"/>
      <c r="D30" s="25"/>
      <c r="E30" s="25"/>
      <c r="F30" s="25"/>
      <c r="G30" s="25"/>
      <c r="H30" s="25"/>
      <c r="I30" s="25"/>
      <c r="J30" s="25"/>
      <c r="K30" s="25"/>
      <c r="L30" s="28"/>
      <c r="M30" s="28"/>
      <c r="N30" s="28"/>
      <c r="O30" s="17"/>
      <c r="P30" s="17"/>
      <c r="Q30" s="17"/>
    </row>
    <row r="31" spans="1:17" ht="11.25" customHeight="1" x14ac:dyDescent="0.3">
      <c r="C31" s="25"/>
      <c r="D31" s="25"/>
      <c r="E31" s="25"/>
      <c r="F31" s="25"/>
      <c r="G31" s="25"/>
      <c r="H31" s="25"/>
      <c r="I31" s="25"/>
      <c r="J31" s="25"/>
      <c r="K31" s="25"/>
      <c r="L31" s="28"/>
      <c r="M31" s="28"/>
      <c r="N31" s="28"/>
      <c r="O31" s="17"/>
      <c r="P31" s="17"/>
      <c r="Q31" s="17"/>
    </row>
    <row r="32" spans="1:17" ht="16.5" x14ac:dyDescent="0.3">
      <c r="C32" s="25"/>
      <c r="D32" s="25"/>
      <c r="E32" s="25"/>
      <c r="F32" s="25"/>
      <c r="G32" s="25"/>
      <c r="H32" s="25"/>
      <c r="I32" s="25"/>
      <c r="J32" s="25"/>
      <c r="K32" s="25"/>
      <c r="L32" s="28"/>
      <c r="M32" s="28"/>
      <c r="N32" s="28"/>
      <c r="O32" s="17"/>
      <c r="P32" s="17"/>
      <c r="Q32" s="17"/>
    </row>
    <row r="33" spans="1:17" ht="18.75" customHeight="1" x14ac:dyDescent="0.3">
      <c r="C33" s="25"/>
      <c r="D33" s="25"/>
      <c r="E33" s="25"/>
      <c r="F33" s="25"/>
      <c r="G33" s="25"/>
      <c r="H33" s="25"/>
      <c r="I33" s="25"/>
      <c r="J33" s="25"/>
      <c r="K33" s="25"/>
      <c r="L33" s="28"/>
      <c r="M33" s="28"/>
      <c r="N33" s="28"/>
      <c r="O33" s="17"/>
      <c r="P33" s="17"/>
      <c r="Q33" s="17"/>
    </row>
    <row r="34" spans="1:17" ht="17.25" customHeight="1" x14ac:dyDescent="0.3">
      <c r="A34" s="30" t="s">
        <v>28</v>
      </c>
      <c r="B34" s="30"/>
      <c r="C34" s="30"/>
      <c r="D34" s="30"/>
      <c r="E34" s="30"/>
      <c r="F34" s="30"/>
      <c r="G34" s="30"/>
      <c r="H34" s="30"/>
      <c r="L34" s="28"/>
      <c r="M34" s="28"/>
      <c r="N34" s="28"/>
      <c r="O34" s="17"/>
      <c r="P34" s="17"/>
      <c r="Q34" s="17"/>
    </row>
    <row r="35" spans="1:17" ht="17.25" customHeight="1" x14ac:dyDescent="0.3">
      <c r="A35" s="30" t="s">
        <v>26</v>
      </c>
      <c r="B35" s="30"/>
      <c r="C35" s="30"/>
      <c r="D35" s="30"/>
      <c r="E35" s="30"/>
      <c r="F35" s="30"/>
      <c r="G35" s="30"/>
      <c r="H35" s="19"/>
      <c r="O35" s="17"/>
      <c r="P35" s="17"/>
      <c r="Q35" s="17"/>
    </row>
    <row r="49" spans="3:11" x14ac:dyDescent="0.25">
      <c r="C49" s="20"/>
      <c r="D49" s="20"/>
      <c r="E49" s="20"/>
      <c r="F49" s="20"/>
      <c r="G49" s="20"/>
      <c r="H49" s="20"/>
      <c r="I49" s="20"/>
      <c r="J49" s="20"/>
      <c r="K49" s="20"/>
    </row>
  </sheetData>
  <mergeCells count="19">
    <mergeCell ref="A3:N3"/>
    <mergeCell ref="A5:N5"/>
    <mergeCell ref="I8:K8"/>
    <mergeCell ref="I9:I10"/>
    <mergeCell ref="J9:K9"/>
    <mergeCell ref="L8:N8"/>
    <mergeCell ref="L9:L10"/>
    <mergeCell ref="M9:N9"/>
    <mergeCell ref="M7:N7"/>
    <mergeCell ref="C8:E8"/>
    <mergeCell ref="A35:G35"/>
    <mergeCell ref="A34:H34"/>
    <mergeCell ref="A9:A10"/>
    <mergeCell ref="F8:H8"/>
    <mergeCell ref="B9:B10"/>
    <mergeCell ref="C9:C10"/>
    <mergeCell ref="D9:E9"/>
    <mergeCell ref="F9:F10"/>
    <mergeCell ref="G9:H9"/>
  </mergeCells>
  <phoneticPr fontId="2" type="noConversion"/>
  <pageMargins left="0.2" right="0.2" top="0.28999999999999998" bottom="0.32" header="0.17" footer="0.16"/>
  <pageSetup paperSize="9" scale="72" firstPageNumber="117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havelvac 5-2014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Kristina Gevorgyan</cp:lastModifiedBy>
  <cp:lastPrinted>2015-06-11T12:55:39Z</cp:lastPrinted>
  <dcterms:created xsi:type="dcterms:W3CDTF">1996-10-14T23:33:28Z</dcterms:created>
  <dcterms:modified xsi:type="dcterms:W3CDTF">2015-07-07T06:40:49Z</dcterms:modified>
</cp:coreProperties>
</file>